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мулк" sheetId="3" r:id="rId1"/>
  </sheets>
  <definedNames>
    <definedName name="_xlnm._FilterDatabase" localSheetId="0" hidden="1">мулк!$A$11:$M$149</definedName>
  </definedNames>
  <calcPr calcId="144525" refMode="R1C1"/>
</workbook>
</file>

<file path=xl/calcChain.xml><?xml version="1.0" encoding="utf-8"?>
<calcChain xmlns="http://schemas.openxmlformats.org/spreadsheetml/2006/main">
  <c r="J17" i="3" l="1"/>
  <c r="J16" i="3"/>
  <c r="J15" i="3"/>
  <c r="J14" i="3"/>
  <c r="H23" i="3" l="1"/>
  <c r="I22" i="3"/>
  <c r="H22" i="3"/>
  <c r="J21" i="3"/>
  <c r="I21" i="3"/>
  <c r="I148" i="3" s="1"/>
  <c r="I149" i="3" s="1"/>
  <c r="H21" i="3"/>
  <c r="H148" i="3" s="1"/>
  <c r="H149" i="3" s="1"/>
  <c r="J43" i="3" l="1"/>
  <c r="J148" i="3" s="1"/>
  <c r="J149" i="3" s="1"/>
</calcChain>
</file>

<file path=xl/sharedStrings.xml><?xml version="1.0" encoding="utf-8"?>
<sst xmlns="http://schemas.openxmlformats.org/spreadsheetml/2006/main" count="420" uniqueCount="102">
  <si>
    <t>MA’LUMOTLAR</t>
  </si>
  <si>
    <t>T/r</t>
  </si>
  <si>
    <t xml:space="preserve">Budjet </t>
  </si>
  <si>
    <t xml:space="preserve">Budjetdan tashqari jamg‘arma </t>
  </si>
  <si>
    <t>Mulk turi                                                   Тип собственности</t>
  </si>
  <si>
    <t>Joylashgan manzili Расположение</t>
  </si>
  <si>
    <t>Kadastr raqami Номер кадастра</t>
  </si>
  <si>
    <t xml:space="preserve">Balansga olingan vaqti Дата принятия на баланс </t>
  </si>
  <si>
    <t>Soni                      Количество</t>
  </si>
  <si>
    <t>(dona)                             (шт)</t>
  </si>
  <si>
    <t>Qiymati                           Стоимость</t>
  </si>
  <si>
    <t>(ming so‘mda) (тыс.сум)</t>
  </si>
  <si>
    <t>(ming so‘mda)                 (тыс.сум)</t>
  </si>
  <si>
    <t xml:space="preserve">Qayta baholangan narxi Переоценка </t>
  </si>
  <si>
    <t>Saqlash xarajatlari Затраты на содержание</t>
  </si>
  <si>
    <r>
      <t xml:space="preserve">Jihozlash xarajatlari  Затраты на оборудование </t>
    </r>
    <r>
      <rPr>
        <sz val="10"/>
        <color theme="1"/>
        <rFont val="Calibri"/>
        <family val="2"/>
        <charset val="204"/>
        <scheme val="minor"/>
      </rPr>
      <t>(ming so‘mda) (тыс.сум)</t>
    </r>
  </si>
  <si>
    <r>
      <t xml:space="preserve">Jihozlash harajatlarining moliyalashtirish manbasi Источник финансирования затрат на оборудование </t>
    </r>
    <r>
      <rPr>
        <sz val="10"/>
        <color theme="1"/>
        <rFont val="Calibri"/>
        <family val="2"/>
        <charset val="204"/>
        <scheme val="minor"/>
      </rPr>
      <t>(ming so‘mda)</t>
    </r>
    <r>
      <rPr>
        <b/>
        <sz val="10"/>
        <color theme="1"/>
        <rFont val="Calibri"/>
        <family val="2"/>
        <charset val="204"/>
        <scheme val="minor"/>
      </rPr>
      <t xml:space="preserve">   (тыс.сум)</t>
    </r>
  </si>
  <si>
    <t>Ma’lumotlar e’lon qilinayotgan davr bo‘yicha jami: Всего за период:</t>
  </si>
  <si>
    <t>Hisobot yilining o‘tgan davri bo‘yicha jami: Всего за год:</t>
  </si>
  <si>
    <t xml:space="preserve">"O'zbekko'mir" AJ xizmat uylari va boshqa ko‘chmas mulklar to‘g‘risidagi </t>
  </si>
  <si>
    <t>Toshkent sh.Yunusobod tumani, Bodomzor 8-52</t>
  </si>
  <si>
    <t>10:07:02:01:01:5390:0001:052</t>
  </si>
  <si>
    <t>Ofis-2</t>
  </si>
  <si>
    <t>Angren sh. Istiqlol ko'chasi, 1-uy</t>
  </si>
  <si>
    <t>11:16:01:02:01:3265</t>
  </si>
  <si>
    <t>To'yxona</t>
  </si>
  <si>
    <t>11:16:01:02:01:33148</t>
  </si>
  <si>
    <t>Ofis-1</t>
  </si>
  <si>
    <t>Toshkent sh.Shayxontoxur tumani, Xadra mavzesi, 27-uy</t>
  </si>
  <si>
    <t>10:10:02:02:01:0009</t>
  </si>
  <si>
    <t>11:16:01:02:04:9978</t>
  </si>
  <si>
    <t>11:16:02:02:03:9998</t>
  </si>
  <si>
    <t>11:16:02:02:02:3147</t>
  </si>
  <si>
    <t>11:16:02:02:02:3145</t>
  </si>
  <si>
    <t>Bino</t>
  </si>
  <si>
    <t>11:16:01:04:02:9996</t>
  </si>
  <si>
    <t>11:16:01:01:29:9989</t>
  </si>
  <si>
    <t>11:16:01:02:03:9999</t>
  </si>
  <si>
    <t>11:08:05:01:02:0098</t>
  </si>
  <si>
    <t>11:16:03:02:06:0026:0001:029</t>
  </si>
  <si>
    <t>11:16:01:01:12:1232</t>
  </si>
  <si>
    <t>11:16:01:02:57:9982</t>
  </si>
  <si>
    <t>11:01:13:04:01:6010</t>
  </si>
  <si>
    <t>11:16:01:04:13:0111</t>
  </si>
  <si>
    <t>№ 11:16:01:04:05:9973</t>
  </si>
  <si>
    <t>11:16:01:04:05:9976</t>
  </si>
  <si>
    <t>11:16:02:04:01:9995</t>
  </si>
  <si>
    <t>Binolar</t>
  </si>
  <si>
    <t>Xizmat uyi</t>
  </si>
  <si>
    <t>Ishlab chiqarish binosi</t>
  </si>
  <si>
    <t>Choyxona binosi</t>
  </si>
  <si>
    <t>Garaj binosi</t>
  </si>
  <si>
    <t>Ombor binosi</t>
  </si>
  <si>
    <t>Yotoqxona</t>
  </si>
  <si>
    <t>O'quv markazi binosi</t>
  </si>
  <si>
    <t>Bolalar sog'lomlashtirish oromgohi</t>
  </si>
  <si>
    <t>Mol xona binosi</t>
  </si>
  <si>
    <t>Nozimxona binosi</t>
  </si>
  <si>
    <t>Tarozixona binosi</t>
  </si>
  <si>
    <t>Markaziy ombor binosi</t>
  </si>
  <si>
    <t>Qorovulxona binosi</t>
  </si>
  <si>
    <t>Faollar zali binosi</t>
  </si>
  <si>
    <t>11:16:01:04:02:9991</t>
  </si>
  <si>
    <t>11:16:02:04:01:9976</t>
  </si>
  <si>
    <t>11:16:02:02:03:9993</t>
  </si>
  <si>
    <t>11:16:02:04:01:9984</t>
  </si>
  <si>
    <t>11:16:02:04:01:9990</t>
  </si>
  <si>
    <t>11:16:02:04:01:9991</t>
  </si>
  <si>
    <t>11:16:02:04:02:0145</t>
  </si>
  <si>
    <t>Angren sh.Ohangaron ko'chasi</t>
  </si>
  <si>
    <t xml:space="preserve"> Angren sh. Jigariston ko'chasi, 147-uy</t>
  </si>
  <si>
    <t xml:space="preserve"> Angren sh. Jigariston ko'chasi, 147D-uy</t>
  </si>
  <si>
    <t>Angren sh. Oppartak qishlog'i</t>
  </si>
  <si>
    <t>Angren sh. Ibn Sino  ko'chasi, 3-uy</t>
  </si>
  <si>
    <t>Ohangaron tumani, Qurama KFY, Tanga-topdi</t>
  </si>
  <si>
    <t>Angren sh. Yangiobod qishlog'i-14-5-29</t>
  </si>
  <si>
    <t xml:space="preserve">Angren sh. G'uncha 8/1 </t>
  </si>
  <si>
    <t xml:space="preserve">Angren sh. Amir Temur ko'chasi </t>
  </si>
  <si>
    <t xml:space="preserve">Bekobod tumani, Oybek massivi, Birdamlik ko'chasi </t>
  </si>
  <si>
    <t>Angren sh. Toshkent ko'chasi 8-uy</t>
  </si>
  <si>
    <t xml:space="preserve"> Angren sh. Jigariston ko'chasi, 167-uy</t>
  </si>
  <si>
    <t>Angren sh. Umid ko'chasi,36-uy</t>
  </si>
  <si>
    <t>Angren sh Birodarlik ko'chasi, 36-uy</t>
  </si>
  <si>
    <t>Angren sh. Oppartak ko'chasi,146-uy</t>
  </si>
  <si>
    <t>Angren sh Jigariston ko'chasi, 144-uy</t>
  </si>
  <si>
    <t>Angren sh Jigariston ko'chasi, 153-uy</t>
  </si>
  <si>
    <t>Angren sh Jigariston ko'chasi, 154-uy</t>
  </si>
  <si>
    <t>Angren sh Jigariston ko'chasi, 155-uy</t>
  </si>
  <si>
    <t>Angren sh Jigariston ko'chasi,156-uy</t>
  </si>
  <si>
    <t>11:16:02:04:01:1232</t>
  </si>
  <si>
    <t>11:16:02:04:04:3498</t>
  </si>
  <si>
    <t>Angren sh Jigariston ko'chasi</t>
  </si>
  <si>
    <t xml:space="preserve"> Angren sh. Yuk tashash bazasi hududi</t>
  </si>
  <si>
    <t>Yemakxona binosi</t>
  </si>
  <si>
    <t>Do'kon binosi</t>
  </si>
  <si>
    <t>11:16:02:02:03:9992</t>
  </si>
  <si>
    <t>11:16:01:04:07:0011</t>
  </si>
  <si>
    <t>Xammom binosi</t>
  </si>
  <si>
    <t>Bekat</t>
  </si>
  <si>
    <t>Choyxona-do'kon binosi</t>
  </si>
  <si>
    <t>01.10.2024 yil</t>
  </si>
  <si>
    <t>01.02.2002 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</si>
</sst>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8"/>
      <name val="Univers 45 Light"/>
    </font>
  </fonts>
  <fills count="5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1" fillId="0" borderId="0" applyFont="0" applyFill="0" applyBorder="0" applyAlignment="0" applyProtection="0"/>
    <xf numFmtId="0" fontId="12" fillId="0" borderId="0"/>
    <xf numFmtId="0" fontId="12" fillId="0" borderId="0"/>
    <xf numFmtId="0" fontId="3" fillId="0" borderId="0"/>
    <xf numFmtId="0" fontId="16" fillId="0" borderId="0"/>
    <xf numFmtId="0" fontId="2" fillId="0" borderId="0"/>
    <xf numFmtId="0" fontId="2" fillId="0" borderId="0"/>
    <xf numFmtId="0" fontId="1" fillId="0" borderId="0"/>
  </cellStyleXfs>
  <cellXfs count="50">
    <xf numFmtId="0" fontId="0" fillId="0" borderId="0" xfId="0"/>
    <xf numFmtId="0" fontId="6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3" fillId="4" borderId="1" xfId="0" applyNumberFormat="1" applyFont="1" applyFill="1" applyBorder="1" applyAlignment="1">
      <alignment horizontal="left" vertical="top" wrapText="1"/>
    </xf>
    <xf numFmtId="0" fontId="0" fillId="4" borderId="0" xfId="0" applyFill="1"/>
    <xf numFmtId="0" fontId="13" fillId="4" borderId="1" xfId="0" applyNumberFormat="1" applyFont="1" applyFill="1" applyBorder="1" applyAlignment="1">
      <alignment horizontal="center" vertical="top" wrapText="1"/>
    </xf>
    <xf numFmtId="0" fontId="13" fillId="4" borderId="1" xfId="2" applyFont="1" applyFill="1" applyBorder="1" applyAlignment="1">
      <alignment horizontal="left"/>
    </xf>
    <xf numFmtId="0" fontId="13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 wrapText="1"/>
    </xf>
    <xf numFmtId="164" fontId="13" fillId="4" borderId="1" xfId="1" applyNumberFormat="1" applyFont="1" applyFill="1" applyBorder="1" applyAlignment="1">
      <alignment horizontal="right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center" vertical="center" wrapText="1"/>
    </xf>
    <xf numFmtId="14" fontId="13" fillId="4" borderId="1" xfId="0" applyNumberFormat="1" applyFont="1" applyFill="1" applyBorder="1" applyAlignment="1">
      <alignment horizontal="left" vertical="top" wrapText="1"/>
    </xf>
    <xf numFmtId="14" fontId="13" fillId="4" borderId="1" xfId="0" applyNumberFormat="1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center"/>
    </xf>
    <xf numFmtId="164" fontId="13" fillId="4" borderId="1" xfId="0" applyNumberFormat="1" applyFont="1" applyFill="1" applyBorder="1" applyAlignment="1">
      <alignment horizontal="right" vertical="top" wrapText="1"/>
    </xf>
    <xf numFmtId="164" fontId="13" fillId="4" borderId="6" xfId="0" applyNumberFormat="1" applyFont="1" applyFill="1" applyBorder="1" applyAlignment="1">
      <alignment horizontal="right" vertical="top" wrapText="1"/>
    </xf>
    <xf numFmtId="0" fontId="0" fillId="4" borderId="1" xfId="0" applyFill="1" applyBorder="1"/>
    <xf numFmtId="0" fontId="7" fillId="4" borderId="1" xfId="0" applyFont="1" applyFill="1" applyBorder="1" applyAlignment="1">
      <alignment horizontal="center" vertical="center" wrapText="1"/>
    </xf>
    <xf numFmtId="164" fontId="8" fillId="4" borderId="1" xfId="1" applyNumberFormat="1" applyFont="1" applyFill="1" applyBorder="1" applyAlignment="1">
      <alignment horizontal="center" vertical="center" wrapText="1"/>
    </xf>
    <xf numFmtId="22" fontId="0" fillId="4" borderId="6" xfId="0" applyNumberFormat="1" applyFont="1" applyFill="1" applyBorder="1" applyAlignment="1">
      <alignment horizontal="left" vertical="top" wrapText="1"/>
    </xf>
    <xf numFmtId="14" fontId="0" fillId="4" borderId="6" xfId="0" applyNumberFormat="1" applyFont="1" applyFill="1" applyBorder="1" applyAlignment="1">
      <alignment horizontal="left" vertical="top" wrapText="1"/>
    </xf>
    <xf numFmtId="0" fontId="0" fillId="4" borderId="6" xfId="0" applyNumberFormat="1" applyFont="1" applyFill="1" applyBorder="1" applyAlignment="1">
      <alignment horizontal="left" vertical="top" wrapText="1"/>
    </xf>
    <xf numFmtId="4" fontId="8" fillId="4" borderId="1" xfId="0" applyNumberFormat="1" applyFont="1" applyFill="1" applyBorder="1" applyAlignment="1">
      <alignment horizontal="center" vertical="center" wrapText="1"/>
    </xf>
    <xf numFmtId="49" fontId="13" fillId="4" borderId="1" xfId="0" applyNumberFormat="1" applyFont="1" applyFill="1" applyBorder="1" applyAlignment="1">
      <alignment horizontal="center" vertical="top" wrapText="1"/>
    </xf>
    <xf numFmtId="164" fontId="13" fillId="0" borderId="1" xfId="0" applyNumberFormat="1" applyFont="1" applyBorder="1" applyAlignment="1">
      <alignment horizontal="right" vertical="top" wrapText="1"/>
    </xf>
    <xf numFmtId="164" fontId="13" fillId="0" borderId="6" xfId="0" applyNumberFormat="1" applyFont="1" applyBorder="1" applyAlignment="1">
      <alignment horizontal="right" vertical="top" wrapText="1"/>
    </xf>
    <xf numFmtId="164" fontId="14" fillId="0" borderId="1" xfId="0" applyNumberFormat="1" applyFont="1" applyBorder="1" applyAlignment="1">
      <alignment horizontal="right" vertical="top" wrapText="1"/>
    </xf>
    <xf numFmtId="164" fontId="14" fillId="0" borderId="6" xfId="0" applyNumberFormat="1" applyFont="1" applyBorder="1" applyAlignment="1">
      <alignment horizontal="right" vertical="top" wrapText="1"/>
    </xf>
    <xf numFmtId="0" fontId="14" fillId="4" borderId="6" xfId="2" applyFont="1" applyFill="1" applyBorder="1" applyAlignment="1">
      <alignment horizontal="center"/>
    </xf>
    <xf numFmtId="0" fontId="14" fillId="4" borderId="11" xfId="2" applyFont="1" applyFill="1" applyBorder="1" applyAlignment="1">
      <alignment horizontal="center"/>
    </xf>
    <xf numFmtId="0" fontId="14" fillId="4" borderId="4" xfId="2" applyFont="1" applyFill="1" applyBorder="1" applyAlignment="1">
      <alignment horizontal="center"/>
    </xf>
    <xf numFmtId="0" fontId="14" fillId="4" borderId="1" xfId="0" applyFont="1" applyFill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</cellXfs>
  <cellStyles count="9">
    <cellStyle name="Normal_download.asp?objectid=18424" xfId="5"/>
    <cellStyle name="Обычный" xfId="0" builtinId="0"/>
    <cellStyle name="Обычный 2" xfId="2"/>
    <cellStyle name="Обычный 2 2" xfId="4"/>
    <cellStyle name="Обычный 2 3" xfId="6"/>
    <cellStyle name="Обычный 2 4" xfId="8"/>
    <cellStyle name="Обычный 6 2" xfId="3"/>
    <cellStyle name="Обычный 6 2 2" xfId="7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50"/>
  <sheetViews>
    <sheetView tabSelected="1" workbookViewId="0">
      <selection activeCell="L21" sqref="L21"/>
    </sheetView>
  </sheetViews>
  <sheetFormatPr defaultRowHeight="15"/>
  <cols>
    <col min="3" max="3" width="26.28515625" customWidth="1"/>
    <col min="4" max="4" width="53" customWidth="1"/>
    <col min="5" max="5" width="28.42578125" customWidth="1"/>
    <col min="6" max="13" width="14.7109375" customWidth="1"/>
  </cols>
  <sheetData>
    <row r="3" spans="1:13" ht="15" customHeigh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13" ht="15" customHeight="1">
      <c r="A4" s="45" t="s">
        <v>19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</row>
    <row r="5" spans="1:13" ht="15.75" customHeight="1">
      <c r="A5" s="44" t="s">
        <v>0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</row>
    <row r="6" spans="1:13" ht="15.75" customHeight="1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</row>
    <row r="7" spans="1:13" ht="15.75" customHeight="1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</row>
    <row r="8" spans="1:13" ht="15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60" customHeight="1">
      <c r="B9" s="37" t="s">
        <v>1</v>
      </c>
      <c r="C9" s="37" t="s">
        <v>4</v>
      </c>
      <c r="D9" s="37" t="s">
        <v>5</v>
      </c>
      <c r="E9" s="37" t="s">
        <v>6</v>
      </c>
      <c r="F9" s="37" t="s">
        <v>7</v>
      </c>
      <c r="G9" s="5" t="s">
        <v>8</v>
      </c>
      <c r="H9" s="5" t="s">
        <v>10</v>
      </c>
      <c r="I9" s="5" t="s">
        <v>13</v>
      </c>
      <c r="J9" s="2" t="s">
        <v>14</v>
      </c>
      <c r="K9" s="37" t="s">
        <v>15</v>
      </c>
      <c r="L9" s="40" t="s">
        <v>16</v>
      </c>
      <c r="M9" s="41"/>
    </row>
    <row r="10" spans="1:13" ht="25.5" customHeight="1">
      <c r="B10" s="38"/>
      <c r="C10" s="38"/>
      <c r="D10" s="38"/>
      <c r="E10" s="38"/>
      <c r="F10" s="38"/>
      <c r="G10" s="46" t="s">
        <v>9</v>
      </c>
      <c r="H10" s="48" t="s">
        <v>12</v>
      </c>
      <c r="I10" s="46" t="s">
        <v>11</v>
      </c>
      <c r="J10" s="48" t="s">
        <v>11</v>
      </c>
      <c r="K10" s="38"/>
      <c r="L10" s="42"/>
      <c r="M10" s="43"/>
    </row>
    <row r="11" spans="1:13" ht="38.25">
      <c r="B11" s="39"/>
      <c r="C11" s="39"/>
      <c r="D11" s="39"/>
      <c r="E11" s="39"/>
      <c r="F11" s="39"/>
      <c r="G11" s="47"/>
      <c r="H11" s="49"/>
      <c r="I11" s="47"/>
      <c r="J11" s="49"/>
      <c r="K11" s="39"/>
      <c r="L11" s="3" t="s">
        <v>2</v>
      </c>
      <c r="M11" s="3" t="s">
        <v>3</v>
      </c>
    </row>
    <row r="12" spans="1:13">
      <c r="B12" s="4">
        <v>1</v>
      </c>
      <c r="C12" s="4">
        <v>2</v>
      </c>
      <c r="D12" s="4">
        <v>3</v>
      </c>
      <c r="E12" s="4">
        <v>4</v>
      </c>
      <c r="F12" s="4">
        <v>5</v>
      </c>
      <c r="G12" s="4">
        <v>6</v>
      </c>
      <c r="H12" s="4">
        <v>7</v>
      </c>
      <c r="I12" s="4">
        <v>8</v>
      </c>
      <c r="J12" s="4">
        <v>9</v>
      </c>
      <c r="K12" s="4">
        <v>10</v>
      </c>
      <c r="L12" s="4">
        <v>11</v>
      </c>
      <c r="M12" s="4">
        <v>12</v>
      </c>
    </row>
    <row r="13" spans="1:13" ht="15" customHeight="1">
      <c r="B13" s="33" t="s">
        <v>100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5"/>
    </row>
    <row r="14" spans="1:13" s="7" customFormat="1" ht="18" customHeight="1">
      <c r="B14" s="28">
        <v>1</v>
      </c>
      <c r="C14" s="6" t="s">
        <v>48</v>
      </c>
      <c r="D14" s="9" t="s">
        <v>20</v>
      </c>
      <c r="E14" s="9" t="s">
        <v>21</v>
      </c>
      <c r="F14" s="10">
        <v>2019</v>
      </c>
      <c r="G14" s="11">
        <v>1</v>
      </c>
      <c r="H14" s="12">
        <v>175432</v>
      </c>
      <c r="I14" s="12">
        <v>3439</v>
      </c>
      <c r="J14" s="12">
        <f>2631+1315</f>
        <v>3946</v>
      </c>
      <c r="K14" s="23"/>
      <c r="L14" s="13"/>
      <c r="M14" s="13"/>
    </row>
    <row r="15" spans="1:13" s="7" customFormat="1" ht="18" customHeight="1">
      <c r="B15" s="28">
        <v>2</v>
      </c>
      <c r="C15" s="9" t="s">
        <v>22</v>
      </c>
      <c r="D15" s="9" t="s">
        <v>23</v>
      </c>
      <c r="E15" s="9" t="s">
        <v>24</v>
      </c>
      <c r="F15" s="10">
        <v>2007</v>
      </c>
      <c r="G15" s="11">
        <v>1</v>
      </c>
      <c r="H15" s="12">
        <v>6319156</v>
      </c>
      <c r="I15" s="12">
        <v>2783392</v>
      </c>
      <c r="J15" s="12">
        <f>94787+666.8+28283+86720+1810.4+16546</f>
        <v>228813.19999999998</v>
      </c>
      <c r="K15" s="23"/>
      <c r="L15" s="13"/>
      <c r="M15" s="13"/>
    </row>
    <row r="16" spans="1:13" s="7" customFormat="1" ht="18" customHeight="1">
      <c r="B16" s="28">
        <v>3</v>
      </c>
      <c r="C16" s="14" t="s">
        <v>25</v>
      </c>
      <c r="D16" s="9" t="s">
        <v>23</v>
      </c>
      <c r="E16" s="9" t="s">
        <v>26</v>
      </c>
      <c r="F16" s="10">
        <v>2011</v>
      </c>
      <c r="G16" s="11">
        <v>1</v>
      </c>
      <c r="H16" s="12">
        <v>1268016</v>
      </c>
      <c r="I16" s="12">
        <v>505494</v>
      </c>
      <c r="J16" s="12">
        <f>19020+9510</f>
        <v>28530</v>
      </c>
      <c r="K16" s="23"/>
      <c r="L16" s="15"/>
      <c r="M16" s="15"/>
    </row>
    <row r="17" spans="2:13" s="7" customFormat="1" ht="18" customHeight="1">
      <c r="B17" s="28">
        <v>4</v>
      </c>
      <c r="C17" s="9" t="s">
        <v>27</v>
      </c>
      <c r="D17" s="9" t="s">
        <v>28</v>
      </c>
      <c r="E17" s="9" t="s">
        <v>29</v>
      </c>
      <c r="F17" s="10">
        <v>1983</v>
      </c>
      <c r="G17" s="11">
        <v>1</v>
      </c>
      <c r="H17" s="12">
        <v>555408</v>
      </c>
      <c r="I17" s="12">
        <v>184277</v>
      </c>
      <c r="J17" s="12">
        <f>77784+3240</f>
        <v>81024</v>
      </c>
      <c r="K17" s="23"/>
      <c r="L17" s="15"/>
      <c r="M17" s="15"/>
    </row>
    <row r="18" spans="2:13" s="7" customFormat="1" ht="15.75">
      <c r="B18" s="28">
        <v>5</v>
      </c>
      <c r="C18" s="6" t="s">
        <v>52</v>
      </c>
      <c r="D18" s="10" t="s">
        <v>69</v>
      </c>
      <c r="E18" s="10" t="s">
        <v>30</v>
      </c>
      <c r="F18" s="16">
        <v>42343</v>
      </c>
      <c r="G18" s="15">
        <v>1</v>
      </c>
      <c r="H18" s="12">
        <v>335321</v>
      </c>
      <c r="I18" s="12">
        <v>104856</v>
      </c>
      <c r="J18" s="12">
        <v>88022</v>
      </c>
      <c r="K18" s="13"/>
      <c r="L18" s="13"/>
      <c r="M18" s="13"/>
    </row>
    <row r="19" spans="2:13" s="7" customFormat="1" ht="15.75">
      <c r="B19" s="28">
        <v>6</v>
      </c>
      <c r="C19" s="6" t="s">
        <v>49</v>
      </c>
      <c r="D19" s="10" t="s">
        <v>69</v>
      </c>
      <c r="E19" s="10" t="s">
        <v>30</v>
      </c>
      <c r="F19" s="16">
        <v>44255</v>
      </c>
      <c r="G19" s="15">
        <v>1</v>
      </c>
      <c r="H19" s="12">
        <v>474590</v>
      </c>
      <c r="I19" s="12">
        <v>133332</v>
      </c>
      <c r="J19" s="12">
        <v>106783</v>
      </c>
      <c r="K19" s="13"/>
      <c r="L19" s="13"/>
      <c r="M19" s="13"/>
    </row>
    <row r="20" spans="2:13" s="7" customFormat="1" ht="18" customHeight="1">
      <c r="B20" s="8">
        <v>7</v>
      </c>
      <c r="C20" s="6" t="s">
        <v>49</v>
      </c>
      <c r="D20" s="10" t="s">
        <v>69</v>
      </c>
      <c r="E20" s="10" t="s">
        <v>30</v>
      </c>
      <c r="F20" s="16">
        <v>44255</v>
      </c>
      <c r="G20" s="15">
        <v>1</v>
      </c>
      <c r="H20" s="12">
        <v>61780</v>
      </c>
      <c r="I20" s="12">
        <v>11322</v>
      </c>
      <c r="J20" s="12">
        <v>61780</v>
      </c>
      <c r="K20" s="15"/>
      <c r="L20" s="15"/>
      <c r="M20" s="15"/>
    </row>
    <row r="21" spans="2:13" s="7" customFormat="1" ht="18" customHeight="1">
      <c r="B21" s="8">
        <v>8</v>
      </c>
      <c r="C21" s="6" t="s">
        <v>49</v>
      </c>
      <c r="D21" s="10" t="s">
        <v>70</v>
      </c>
      <c r="E21" s="10" t="s">
        <v>31</v>
      </c>
      <c r="F21" s="17">
        <v>17533</v>
      </c>
      <c r="G21" s="11">
        <v>31</v>
      </c>
      <c r="H21" s="12">
        <f>742759785.602439/1000</f>
        <v>742759.78560243908</v>
      </c>
      <c r="I21" s="12">
        <f>70504451.86/1000</f>
        <v>70504.451860000001</v>
      </c>
      <c r="J21" s="12">
        <f>(2554205594.09/8*9+12621423)/1000</f>
        <v>2886102.7163512502</v>
      </c>
      <c r="K21" s="15"/>
      <c r="L21" s="15"/>
      <c r="M21" s="15"/>
    </row>
    <row r="22" spans="2:13" s="7" customFormat="1" ht="18" customHeight="1">
      <c r="B22" s="8">
        <v>9</v>
      </c>
      <c r="C22" s="6" t="s">
        <v>49</v>
      </c>
      <c r="D22" s="10" t="s">
        <v>71</v>
      </c>
      <c r="E22" s="10" t="s">
        <v>32</v>
      </c>
      <c r="F22" s="17">
        <v>31199</v>
      </c>
      <c r="G22" s="11">
        <v>1</v>
      </c>
      <c r="H22" s="12">
        <f>17712.4133051795/1000</f>
        <v>17.712413305179499</v>
      </c>
      <c r="I22" s="12">
        <f>452.11/1000</f>
        <v>0.45211000000000001</v>
      </c>
      <c r="J22" s="12"/>
      <c r="K22" s="15"/>
      <c r="L22" s="15"/>
      <c r="M22" s="15"/>
    </row>
    <row r="23" spans="2:13" s="7" customFormat="1" ht="18" customHeight="1">
      <c r="B23" s="8">
        <v>10</v>
      </c>
      <c r="C23" s="10" t="s">
        <v>50</v>
      </c>
      <c r="D23" s="10" t="s">
        <v>71</v>
      </c>
      <c r="E23" s="10" t="s">
        <v>33</v>
      </c>
      <c r="F23" s="17">
        <v>25173</v>
      </c>
      <c r="G23" s="11">
        <v>1</v>
      </c>
      <c r="H23" s="12">
        <f>96343667.8842559/1000</f>
        <v>96343.667884255905</v>
      </c>
      <c r="I23" s="12"/>
      <c r="J23" s="12"/>
      <c r="K23" s="15"/>
      <c r="L23" s="15"/>
      <c r="M23" s="15"/>
    </row>
    <row r="24" spans="2:13" s="7" customFormat="1" ht="18" customHeight="1">
      <c r="B24" s="8">
        <v>11</v>
      </c>
      <c r="C24" s="6" t="s">
        <v>51</v>
      </c>
      <c r="D24" s="10" t="s">
        <v>69</v>
      </c>
      <c r="E24" s="10" t="s">
        <v>30</v>
      </c>
      <c r="F24" s="16">
        <v>42735</v>
      </c>
      <c r="G24" s="11">
        <v>1</v>
      </c>
      <c r="H24" s="12">
        <v>395941.79</v>
      </c>
      <c r="I24" s="12">
        <v>110868.53</v>
      </c>
      <c r="J24" s="12"/>
      <c r="K24" s="13"/>
      <c r="L24" s="13"/>
      <c r="M24" s="13"/>
    </row>
    <row r="25" spans="2:13" s="7" customFormat="1" ht="18" customHeight="1">
      <c r="B25" s="8">
        <v>12</v>
      </c>
      <c r="C25" s="6" t="s">
        <v>51</v>
      </c>
      <c r="D25" s="10" t="s">
        <v>69</v>
      </c>
      <c r="E25" s="10" t="s">
        <v>30</v>
      </c>
      <c r="F25" s="16">
        <v>42735</v>
      </c>
      <c r="G25" s="11">
        <v>1</v>
      </c>
      <c r="H25" s="12">
        <v>395941.79</v>
      </c>
      <c r="I25" s="12">
        <v>110868.53</v>
      </c>
      <c r="J25" s="12"/>
      <c r="K25" s="13"/>
      <c r="L25" s="13"/>
      <c r="M25" s="13"/>
    </row>
    <row r="26" spans="2:13" s="7" customFormat="1" ht="18" customHeight="1">
      <c r="B26" s="8">
        <v>13</v>
      </c>
      <c r="C26" s="6" t="s">
        <v>51</v>
      </c>
      <c r="D26" s="10" t="s">
        <v>69</v>
      </c>
      <c r="E26" s="10" t="s">
        <v>30</v>
      </c>
      <c r="F26" s="16">
        <v>42735</v>
      </c>
      <c r="G26" s="11">
        <v>1</v>
      </c>
      <c r="H26" s="12">
        <v>395941.79</v>
      </c>
      <c r="I26" s="12">
        <v>110868.53</v>
      </c>
      <c r="J26" s="12"/>
      <c r="K26" s="13"/>
      <c r="L26" s="13"/>
      <c r="M26" s="13"/>
    </row>
    <row r="27" spans="2:13" s="7" customFormat="1" ht="18" customHeight="1">
      <c r="B27" s="8">
        <v>14</v>
      </c>
      <c r="C27" s="6" t="s">
        <v>51</v>
      </c>
      <c r="D27" s="10" t="s">
        <v>69</v>
      </c>
      <c r="E27" s="10" t="s">
        <v>30</v>
      </c>
      <c r="F27" s="16">
        <v>42735</v>
      </c>
      <c r="G27" s="11">
        <v>1</v>
      </c>
      <c r="H27" s="12">
        <v>395941.79</v>
      </c>
      <c r="I27" s="12">
        <v>110868.53</v>
      </c>
      <c r="J27" s="12"/>
      <c r="K27" s="13"/>
      <c r="L27" s="13"/>
      <c r="M27" s="13"/>
    </row>
    <row r="28" spans="2:13" s="7" customFormat="1" ht="18" customHeight="1">
      <c r="B28" s="8">
        <v>15</v>
      </c>
      <c r="C28" s="6" t="s">
        <v>52</v>
      </c>
      <c r="D28" s="10" t="s">
        <v>69</v>
      </c>
      <c r="E28" s="10" t="s">
        <v>30</v>
      </c>
      <c r="F28" s="16">
        <v>39838</v>
      </c>
      <c r="G28" s="11">
        <v>1</v>
      </c>
      <c r="H28" s="12">
        <v>13256.5</v>
      </c>
      <c r="I28" s="12">
        <v>2247.88</v>
      </c>
      <c r="J28" s="12"/>
      <c r="K28" s="13"/>
      <c r="L28" s="13"/>
      <c r="M28" s="13"/>
    </row>
    <row r="29" spans="2:13" s="7" customFormat="1" ht="18" customHeight="1">
      <c r="B29" s="8">
        <v>16</v>
      </c>
      <c r="C29" s="6" t="s">
        <v>49</v>
      </c>
      <c r="D29" s="10" t="s">
        <v>72</v>
      </c>
      <c r="E29" s="18" t="s">
        <v>35</v>
      </c>
      <c r="F29" s="17">
        <v>37225</v>
      </c>
      <c r="G29" s="11">
        <v>8</v>
      </c>
      <c r="H29" s="12">
        <v>1134380</v>
      </c>
      <c r="I29" s="12">
        <v>192464</v>
      </c>
      <c r="J29" s="12">
        <v>10168</v>
      </c>
      <c r="K29" s="15"/>
      <c r="L29" s="15"/>
      <c r="M29" s="15"/>
    </row>
    <row r="30" spans="2:13" s="7" customFormat="1" ht="18" customHeight="1">
      <c r="B30" s="8">
        <v>17</v>
      </c>
      <c r="C30" s="10" t="s">
        <v>53</v>
      </c>
      <c r="D30" s="10" t="s">
        <v>73</v>
      </c>
      <c r="E30" s="18" t="s">
        <v>36</v>
      </c>
      <c r="F30" s="17">
        <v>38290</v>
      </c>
      <c r="G30" s="11">
        <v>2</v>
      </c>
      <c r="H30" s="12">
        <v>1086794</v>
      </c>
      <c r="I30" s="12">
        <v>265313</v>
      </c>
      <c r="J30" s="12">
        <v>16302</v>
      </c>
      <c r="K30" s="15"/>
      <c r="L30" s="15"/>
      <c r="M30" s="15"/>
    </row>
    <row r="31" spans="2:13" s="7" customFormat="1" ht="18" customHeight="1">
      <c r="B31" s="8">
        <v>18</v>
      </c>
      <c r="C31" s="10" t="s">
        <v>54</v>
      </c>
      <c r="D31" s="10" t="s">
        <v>69</v>
      </c>
      <c r="E31" s="18" t="s">
        <v>37</v>
      </c>
      <c r="F31" s="17">
        <v>38290</v>
      </c>
      <c r="G31" s="11">
        <v>1</v>
      </c>
      <c r="H31" s="12">
        <v>7873</v>
      </c>
      <c r="I31" s="12">
        <v>1360</v>
      </c>
      <c r="J31" s="12"/>
      <c r="K31" s="15"/>
      <c r="L31" s="15"/>
      <c r="M31" s="15"/>
    </row>
    <row r="32" spans="2:13" s="7" customFormat="1" ht="30" customHeight="1">
      <c r="B32" s="8">
        <v>19</v>
      </c>
      <c r="C32" s="10" t="s">
        <v>55</v>
      </c>
      <c r="D32" s="10" t="s">
        <v>74</v>
      </c>
      <c r="E32" s="18" t="s">
        <v>38</v>
      </c>
      <c r="F32" s="17">
        <v>38290</v>
      </c>
      <c r="G32" s="11">
        <v>16</v>
      </c>
      <c r="H32" s="12">
        <v>2237896</v>
      </c>
      <c r="I32" s="12">
        <v>387274</v>
      </c>
      <c r="J32" s="12">
        <v>21976</v>
      </c>
      <c r="K32" s="15"/>
      <c r="L32" s="15"/>
      <c r="M32" s="15"/>
    </row>
    <row r="33" spans="2:13" s="7" customFormat="1" ht="18" customHeight="1">
      <c r="B33" s="8">
        <v>20</v>
      </c>
      <c r="C33" s="6" t="s">
        <v>48</v>
      </c>
      <c r="D33" s="10" t="s">
        <v>75</v>
      </c>
      <c r="E33" s="18" t="s">
        <v>39</v>
      </c>
      <c r="F33" s="17">
        <v>37573</v>
      </c>
      <c r="G33" s="11">
        <v>1</v>
      </c>
      <c r="H33" s="12">
        <v>663</v>
      </c>
      <c r="I33" s="12">
        <v>95</v>
      </c>
      <c r="J33" s="12">
        <v>16</v>
      </c>
      <c r="K33" s="15"/>
      <c r="L33" s="15"/>
      <c r="M33" s="15"/>
    </row>
    <row r="34" spans="2:13" s="7" customFormat="1" ht="18" customHeight="1">
      <c r="B34" s="8">
        <v>21</v>
      </c>
      <c r="C34" s="6" t="s">
        <v>48</v>
      </c>
      <c r="D34" s="10" t="s">
        <v>76</v>
      </c>
      <c r="E34" s="18" t="s">
        <v>40</v>
      </c>
      <c r="F34" s="17">
        <v>37315</v>
      </c>
      <c r="G34" s="11">
        <v>1</v>
      </c>
      <c r="H34" s="12">
        <v>32343</v>
      </c>
      <c r="I34" s="12">
        <v>5174</v>
      </c>
      <c r="J34" s="12">
        <v>485</v>
      </c>
      <c r="K34" s="15"/>
      <c r="L34" s="15"/>
      <c r="M34" s="15"/>
    </row>
    <row r="35" spans="2:13" s="7" customFormat="1" ht="18" customHeight="1">
      <c r="B35" s="8">
        <v>22</v>
      </c>
      <c r="C35" s="10" t="s">
        <v>34</v>
      </c>
      <c r="D35" s="10" t="s">
        <v>77</v>
      </c>
      <c r="E35" s="18" t="s">
        <v>41</v>
      </c>
      <c r="F35" s="17">
        <v>38290</v>
      </c>
      <c r="G35" s="11">
        <v>2</v>
      </c>
      <c r="H35" s="12">
        <v>1050295</v>
      </c>
      <c r="I35" s="12">
        <v>71571</v>
      </c>
      <c r="J35" s="12">
        <v>17739</v>
      </c>
      <c r="K35" s="15"/>
      <c r="L35" s="15"/>
      <c r="M35" s="15"/>
    </row>
    <row r="36" spans="2:13" s="7" customFormat="1" ht="18" customHeight="1">
      <c r="B36" s="8">
        <v>23</v>
      </c>
      <c r="C36" s="10" t="s">
        <v>56</v>
      </c>
      <c r="D36" s="10" t="s">
        <v>78</v>
      </c>
      <c r="E36" s="18" t="s">
        <v>42</v>
      </c>
      <c r="F36" s="17">
        <v>44560</v>
      </c>
      <c r="G36" s="11">
        <v>1</v>
      </c>
      <c r="H36" s="12">
        <v>668082</v>
      </c>
      <c r="I36" s="12"/>
      <c r="J36" s="12">
        <v>16702</v>
      </c>
      <c r="K36" s="15"/>
      <c r="L36" s="15"/>
      <c r="M36" s="15"/>
    </row>
    <row r="37" spans="2:13" s="7" customFormat="1" ht="18" customHeight="1">
      <c r="B37" s="8">
        <v>24</v>
      </c>
      <c r="C37" s="10" t="s">
        <v>34</v>
      </c>
      <c r="D37" s="10" t="s">
        <v>72</v>
      </c>
      <c r="E37" s="10" t="s">
        <v>43</v>
      </c>
      <c r="F37" s="17">
        <v>42430</v>
      </c>
      <c r="G37" s="11">
        <v>1</v>
      </c>
      <c r="H37" s="12">
        <v>79623.600000000006</v>
      </c>
      <c r="I37" s="12">
        <v>36723.4</v>
      </c>
      <c r="J37" s="12">
        <v>102408</v>
      </c>
      <c r="K37" s="15"/>
      <c r="L37" s="15"/>
      <c r="M37" s="15"/>
    </row>
    <row r="38" spans="2:13" s="7" customFormat="1" ht="18" customHeight="1">
      <c r="B38" s="8">
        <v>25</v>
      </c>
      <c r="C38" s="10" t="s">
        <v>34</v>
      </c>
      <c r="D38" s="10" t="s">
        <v>72</v>
      </c>
      <c r="E38" s="10" t="s">
        <v>43</v>
      </c>
      <c r="F38" s="17">
        <v>42430</v>
      </c>
      <c r="G38" s="11">
        <v>1</v>
      </c>
      <c r="H38" s="12">
        <v>6636.1</v>
      </c>
      <c r="I38" s="12">
        <v>2373.8000000000002</v>
      </c>
      <c r="J38" s="12">
        <v>463028.2</v>
      </c>
      <c r="K38" s="15"/>
      <c r="L38" s="15"/>
      <c r="M38" s="15"/>
    </row>
    <row r="39" spans="2:13" s="7" customFormat="1" ht="18" customHeight="1">
      <c r="B39" s="8">
        <v>26</v>
      </c>
      <c r="C39" s="10" t="s">
        <v>57</v>
      </c>
      <c r="D39" s="10" t="s">
        <v>72</v>
      </c>
      <c r="E39" s="10" t="s">
        <v>43</v>
      </c>
      <c r="F39" s="17">
        <v>42430</v>
      </c>
      <c r="G39" s="11">
        <v>1</v>
      </c>
      <c r="H39" s="12">
        <v>142567.29999999999</v>
      </c>
      <c r="I39" s="12">
        <v>49739.199999999997</v>
      </c>
      <c r="J39" s="12">
        <v>466086.5</v>
      </c>
      <c r="K39" s="15"/>
      <c r="L39" s="15"/>
      <c r="M39" s="15"/>
    </row>
    <row r="40" spans="2:13" s="7" customFormat="1" ht="18" customHeight="1">
      <c r="B40" s="8">
        <v>27</v>
      </c>
      <c r="C40" s="10" t="s">
        <v>51</v>
      </c>
      <c r="D40" s="10" t="s">
        <v>72</v>
      </c>
      <c r="E40" s="10" t="s">
        <v>43</v>
      </c>
      <c r="F40" s="17">
        <v>44196</v>
      </c>
      <c r="G40" s="11">
        <v>1</v>
      </c>
      <c r="H40" s="12">
        <v>1184893.5</v>
      </c>
      <c r="I40" s="12"/>
      <c r="J40" s="12">
        <v>489538.8</v>
      </c>
      <c r="K40" s="15"/>
      <c r="L40" s="15"/>
      <c r="M40" s="15"/>
    </row>
    <row r="41" spans="2:13" s="7" customFormat="1" ht="18" customHeight="1">
      <c r="B41" s="8">
        <v>28</v>
      </c>
      <c r="C41" s="10" t="s">
        <v>34</v>
      </c>
      <c r="D41" s="10" t="s">
        <v>72</v>
      </c>
      <c r="E41" s="10" t="s">
        <v>43</v>
      </c>
      <c r="F41" s="17">
        <v>44560</v>
      </c>
      <c r="G41" s="11">
        <v>1</v>
      </c>
      <c r="H41" s="12">
        <v>164791.79999999999</v>
      </c>
      <c r="I41" s="12"/>
      <c r="J41" s="12">
        <v>469058.4</v>
      </c>
      <c r="K41" s="15"/>
      <c r="L41" s="15"/>
      <c r="M41" s="15"/>
    </row>
    <row r="42" spans="2:13" s="7" customFormat="1" ht="18" customHeight="1">
      <c r="B42" s="8">
        <v>29</v>
      </c>
      <c r="C42" s="10" t="s">
        <v>58</v>
      </c>
      <c r="D42" s="10" t="s">
        <v>72</v>
      </c>
      <c r="E42" s="10" t="s">
        <v>43</v>
      </c>
      <c r="F42" s="17">
        <v>42430</v>
      </c>
      <c r="G42" s="11">
        <v>1</v>
      </c>
      <c r="H42" s="12">
        <v>29808.1</v>
      </c>
      <c r="I42" s="12">
        <v>12743.9</v>
      </c>
      <c r="J42" s="12">
        <v>463549.5</v>
      </c>
      <c r="K42" s="15"/>
      <c r="L42" s="15"/>
      <c r="M42" s="15"/>
    </row>
    <row r="43" spans="2:13" s="7" customFormat="1" ht="18" customHeight="1">
      <c r="B43" s="8">
        <v>30</v>
      </c>
      <c r="C43" s="6" t="s">
        <v>49</v>
      </c>
      <c r="D43" s="10" t="s">
        <v>79</v>
      </c>
      <c r="E43" s="10" t="s">
        <v>44</v>
      </c>
      <c r="F43" s="16">
        <v>32264</v>
      </c>
      <c r="G43" s="11">
        <v>17</v>
      </c>
      <c r="H43" s="12">
        <v>1775270</v>
      </c>
      <c r="I43" s="12">
        <v>343411</v>
      </c>
      <c r="J43" s="12">
        <f>756854+823256</f>
        <v>1580110</v>
      </c>
      <c r="K43" s="19"/>
      <c r="L43" s="19"/>
      <c r="M43" s="19"/>
    </row>
    <row r="44" spans="2:13" s="7" customFormat="1" ht="18" customHeight="1">
      <c r="B44" s="8">
        <v>31</v>
      </c>
      <c r="C44" s="6" t="s">
        <v>59</v>
      </c>
      <c r="D44" s="10" t="s">
        <v>69</v>
      </c>
      <c r="E44" s="10" t="s">
        <v>30</v>
      </c>
      <c r="F44" s="16">
        <v>32172</v>
      </c>
      <c r="G44" s="11">
        <v>1</v>
      </c>
      <c r="H44" s="12">
        <v>14221.66512</v>
      </c>
      <c r="I44" s="12">
        <v>2655.97552</v>
      </c>
      <c r="J44" s="12">
        <v>14221.66512</v>
      </c>
      <c r="K44" s="19"/>
      <c r="L44" s="19"/>
      <c r="M44" s="19"/>
    </row>
    <row r="45" spans="2:13" s="7" customFormat="1" ht="18" customHeight="1">
      <c r="B45" s="8">
        <v>32</v>
      </c>
      <c r="C45" s="10" t="s">
        <v>57</v>
      </c>
      <c r="D45" s="10" t="s">
        <v>69</v>
      </c>
      <c r="E45" s="10" t="s">
        <v>30</v>
      </c>
      <c r="F45" s="16">
        <v>33664</v>
      </c>
      <c r="G45" s="11">
        <v>1</v>
      </c>
      <c r="H45" s="12">
        <v>3707.7280699999997</v>
      </c>
      <c r="I45" s="12">
        <v>887.03354999999999</v>
      </c>
      <c r="J45" s="12">
        <v>3707.7280699999997</v>
      </c>
      <c r="K45" s="19"/>
      <c r="L45" s="19"/>
      <c r="M45" s="19"/>
    </row>
    <row r="46" spans="2:13" s="7" customFormat="1" ht="18" customHeight="1">
      <c r="B46" s="8">
        <v>33</v>
      </c>
      <c r="C46" s="6" t="s">
        <v>49</v>
      </c>
      <c r="D46" s="10" t="s">
        <v>69</v>
      </c>
      <c r="E46" s="10" t="s">
        <v>30</v>
      </c>
      <c r="F46" s="16">
        <v>41090</v>
      </c>
      <c r="G46" s="11">
        <v>1</v>
      </c>
      <c r="H46" s="12">
        <v>93178.58137</v>
      </c>
      <c r="I46" s="12">
        <v>36590.499759999999</v>
      </c>
      <c r="J46" s="12">
        <v>38203</v>
      </c>
      <c r="K46" s="19"/>
      <c r="L46" s="19"/>
      <c r="M46" s="19"/>
    </row>
    <row r="47" spans="2:13" s="7" customFormat="1" ht="18" customHeight="1">
      <c r="B47" s="8">
        <v>34</v>
      </c>
      <c r="C47" s="6" t="s">
        <v>49</v>
      </c>
      <c r="D47" s="10" t="s">
        <v>69</v>
      </c>
      <c r="E47" s="10" t="s">
        <v>30</v>
      </c>
      <c r="F47" s="16">
        <v>41090</v>
      </c>
      <c r="G47" s="11">
        <v>1</v>
      </c>
      <c r="H47" s="12">
        <v>23294.645339999999</v>
      </c>
      <c r="I47" s="12">
        <v>9147.6249700000008</v>
      </c>
      <c r="J47" s="12">
        <v>9551</v>
      </c>
      <c r="K47" s="19"/>
      <c r="L47" s="19"/>
      <c r="M47" s="19"/>
    </row>
    <row r="48" spans="2:13" s="7" customFormat="1" ht="18" customHeight="1">
      <c r="B48" s="8">
        <v>35</v>
      </c>
      <c r="C48" s="6" t="s">
        <v>49</v>
      </c>
      <c r="D48" s="10" t="s">
        <v>69</v>
      </c>
      <c r="E48" s="10" t="s">
        <v>30</v>
      </c>
      <c r="F48" s="16">
        <v>41090</v>
      </c>
      <c r="G48" s="11">
        <v>1</v>
      </c>
      <c r="H48" s="12">
        <v>53771.806329999999</v>
      </c>
      <c r="I48" s="12">
        <v>21115.767530000001</v>
      </c>
      <c r="J48" s="12">
        <v>22046</v>
      </c>
      <c r="K48" s="19"/>
      <c r="L48" s="19"/>
      <c r="M48" s="19"/>
    </row>
    <row r="49" spans="2:13" s="7" customFormat="1" ht="18" customHeight="1">
      <c r="B49" s="8">
        <v>36</v>
      </c>
      <c r="C49" s="6" t="s">
        <v>49</v>
      </c>
      <c r="D49" s="10" t="s">
        <v>69</v>
      </c>
      <c r="E49" s="10" t="s">
        <v>30</v>
      </c>
      <c r="F49" s="16">
        <v>41090</v>
      </c>
      <c r="G49" s="11">
        <v>1</v>
      </c>
      <c r="H49" s="12">
        <v>966727.78166999994</v>
      </c>
      <c r="I49" s="12">
        <v>379626.43485000002</v>
      </c>
      <c r="J49" s="12">
        <v>396358</v>
      </c>
      <c r="K49" s="19"/>
      <c r="L49" s="19"/>
      <c r="M49" s="19"/>
    </row>
    <row r="50" spans="2:13" s="7" customFormat="1" ht="18" customHeight="1">
      <c r="B50" s="8">
        <v>37</v>
      </c>
      <c r="C50" s="6" t="s">
        <v>49</v>
      </c>
      <c r="D50" s="10" t="s">
        <v>69</v>
      </c>
      <c r="E50" s="10" t="s">
        <v>30</v>
      </c>
      <c r="F50" s="16">
        <v>42369</v>
      </c>
      <c r="G50" s="11">
        <v>1</v>
      </c>
      <c r="H50" s="12">
        <v>1774945.9747300001</v>
      </c>
      <c r="I50" s="12">
        <v>543227.35199999996</v>
      </c>
      <c r="J50" s="12">
        <v>692756</v>
      </c>
      <c r="K50" s="19"/>
      <c r="L50" s="19"/>
      <c r="M50" s="19"/>
    </row>
    <row r="51" spans="2:13" s="7" customFormat="1" ht="18" customHeight="1">
      <c r="B51" s="8">
        <v>38</v>
      </c>
      <c r="C51" s="10" t="s">
        <v>51</v>
      </c>
      <c r="D51" s="10" t="s">
        <v>69</v>
      </c>
      <c r="E51" s="10" t="s">
        <v>30</v>
      </c>
      <c r="F51" s="16">
        <v>42735</v>
      </c>
      <c r="G51" s="11">
        <v>1</v>
      </c>
      <c r="H51" s="12">
        <v>395941.79193000001</v>
      </c>
      <c r="I51" s="12">
        <v>110868.53417</v>
      </c>
      <c r="J51" s="12">
        <v>89087</v>
      </c>
      <c r="K51" s="19"/>
      <c r="L51" s="19"/>
      <c r="M51" s="19"/>
    </row>
    <row r="52" spans="2:13" s="7" customFormat="1" ht="18" customHeight="1">
      <c r="B52" s="8">
        <v>39</v>
      </c>
      <c r="C52" s="10" t="s">
        <v>51</v>
      </c>
      <c r="D52" s="10" t="s">
        <v>69</v>
      </c>
      <c r="E52" s="10" t="s">
        <v>30</v>
      </c>
      <c r="F52" s="16">
        <v>42735</v>
      </c>
      <c r="G52" s="11">
        <v>1</v>
      </c>
      <c r="H52" s="12">
        <v>395941.79193000001</v>
      </c>
      <c r="I52" s="12">
        <v>110868.53417</v>
      </c>
      <c r="J52" s="12">
        <v>89087</v>
      </c>
      <c r="K52" s="19"/>
      <c r="L52" s="19"/>
      <c r="M52" s="19"/>
    </row>
    <row r="53" spans="2:13" s="7" customFormat="1" ht="18" customHeight="1">
      <c r="B53" s="8">
        <v>40</v>
      </c>
      <c r="C53" s="10" t="s">
        <v>51</v>
      </c>
      <c r="D53" s="10" t="s">
        <v>69</v>
      </c>
      <c r="E53" s="10" t="s">
        <v>30</v>
      </c>
      <c r="F53" s="16">
        <v>42735</v>
      </c>
      <c r="G53" s="11">
        <v>1</v>
      </c>
      <c r="H53" s="12">
        <v>395941.79193000001</v>
      </c>
      <c r="I53" s="12">
        <v>110868.53417</v>
      </c>
      <c r="J53" s="12">
        <v>89087</v>
      </c>
      <c r="K53" s="19"/>
      <c r="L53" s="19"/>
      <c r="M53" s="19"/>
    </row>
    <row r="54" spans="2:13" s="7" customFormat="1" ht="18" customHeight="1">
      <c r="B54" s="8">
        <v>41</v>
      </c>
      <c r="C54" s="6" t="s">
        <v>49</v>
      </c>
      <c r="D54" s="10" t="s">
        <v>69</v>
      </c>
      <c r="E54" s="10" t="s">
        <v>30</v>
      </c>
      <c r="F54" s="16">
        <v>42825</v>
      </c>
      <c r="G54" s="11">
        <v>1</v>
      </c>
      <c r="H54" s="12">
        <v>289341.72147000005</v>
      </c>
      <c r="I54" s="12">
        <v>81288.18409000001</v>
      </c>
      <c r="J54" s="12">
        <v>62932</v>
      </c>
      <c r="K54" s="19"/>
      <c r="L54" s="19"/>
      <c r="M54" s="19"/>
    </row>
    <row r="55" spans="2:13" s="7" customFormat="1" ht="18" customHeight="1">
      <c r="B55" s="8">
        <v>42</v>
      </c>
      <c r="C55" s="6" t="s">
        <v>49</v>
      </c>
      <c r="D55" s="10" t="s">
        <v>69</v>
      </c>
      <c r="E55" s="10" t="s">
        <v>30</v>
      </c>
      <c r="F55" s="16">
        <v>42825</v>
      </c>
      <c r="G55" s="11">
        <v>1</v>
      </c>
      <c r="H55" s="12">
        <v>94129.986900000004</v>
      </c>
      <c r="I55" s="12">
        <v>43911.065549999999</v>
      </c>
      <c r="J55" s="12">
        <v>20473</v>
      </c>
      <c r="K55" s="19"/>
      <c r="L55" s="19"/>
      <c r="M55" s="19"/>
    </row>
    <row r="56" spans="2:13" s="7" customFormat="1" ht="18" customHeight="1">
      <c r="B56" s="8">
        <v>43</v>
      </c>
      <c r="C56" s="6" t="s">
        <v>49</v>
      </c>
      <c r="D56" s="10" t="s">
        <v>69</v>
      </c>
      <c r="E56" s="10" t="s">
        <v>30</v>
      </c>
      <c r="F56" s="16">
        <v>42825</v>
      </c>
      <c r="G56" s="11">
        <v>1</v>
      </c>
      <c r="H56" s="12">
        <v>592436.8269199999</v>
      </c>
      <c r="I56" s="12">
        <v>166440.26861000003</v>
      </c>
      <c r="J56" s="12">
        <v>128855</v>
      </c>
      <c r="K56" s="19"/>
      <c r="L56" s="19"/>
      <c r="M56" s="19"/>
    </row>
    <row r="57" spans="2:13" s="7" customFormat="1" ht="18" customHeight="1">
      <c r="B57" s="8">
        <v>44</v>
      </c>
      <c r="C57" s="6" t="s">
        <v>49</v>
      </c>
      <c r="D57" s="10" t="s">
        <v>69</v>
      </c>
      <c r="E57" s="10" t="s">
        <v>30</v>
      </c>
      <c r="F57" s="16">
        <v>44074</v>
      </c>
      <c r="G57" s="11">
        <v>1</v>
      </c>
      <c r="H57" s="12">
        <v>41016.525000000001</v>
      </c>
      <c r="I57" s="12"/>
      <c r="J57" s="12">
        <v>7862</v>
      </c>
      <c r="K57" s="19"/>
      <c r="L57" s="19"/>
      <c r="M57" s="19"/>
    </row>
    <row r="58" spans="2:13" s="7" customFormat="1" ht="18" customHeight="1">
      <c r="B58" s="8">
        <v>45</v>
      </c>
      <c r="C58" s="6" t="s">
        <v>49</v>
      </c>
      <c r="D58" s="10" t="s">
        <v>69</v>
      </c>
      <c r="E58" s="10" t="s">
        <v>30</v>
      </c>
      <c r="F58" s="16">
        <v>29587</v>
      </c>
      <c r="G58" s="11">
        <v>1</v>
      </c>
      <c r="H58" s="12">
        <v>4183.2438899999997</v>
      </c>
      <c r="I58" s="12">
        <v>474.53409999999997</v>
      </c>
      <c r="J58" s="12">
        <v>4183.2438899999997</v>
      </c>
      <c r="K58" s="19"/>
      <c r="L58" s="19"/>
      <c r="M58" s="19"/>
    </row>
    <row r="59" spans="2:13" s="7" customFormat="1" ht="18" customHeight="1">
      <c r="B59" s="8">
        <v>46</v>
      </c>
      <c r="C59" s="6" t="s">
        <v>49</v>
      </c>
      <c r="D59" s="10" t="s">
        <v>69</v>
      </c>
      <c r="E59" s="10" t="s">
        <v>30</v>
      </c>
      <c r="F59" s="16">
        <v>32172</v>
      </c>
      <c r="G59" s="11">
        <v>1</v>
      </c>
      <c r="H59" s="12">
        <v>53380.88652</v>
      </c>
      <c r="I59" s="12">
        <v>9784.7774700000009</v>
      </c>
      <c r="J59" s="12">
        <v>53380.88652</v>
      </c>
      <c r="K59" s="19"/>
      <c r="L59" s="19"/>
      <c r="M59" s="19"/>
    </row>
    <row r="60" spans="2:13" s="7" customFormat="1" ht="18" customHeight="1">
      <c r="B60" s="8">
        <v>47</v>
      </c>
      <c r="C60" s="6" t="s">
        <v>52</v>
      </c>
      <c r="D60" s="10" t="s">
        <v>69</v>
      </c>
      <c r="E60" s="10" t="s">
        <v>30</v>
      </c>
      <c r="F60" s="16">
        <v>32962</v>
      </c>
      <c r="G60" s="11">
        <v>1</v>
      </c>
      <c r="H60" s="12">
        <v>1047.3553100000001</v>
      </c>
      <c r="I60" s="12">
        <v>176.68652</v>
      </c>
      <c r="J60" s="12">
        <v>1047.3553100000001</v>
      </c>
      <c r="K60" s="19"/>
      <c r="L60" s="19"/>
      <c r="M60" s="19"/>
    </row>
    <row r="61" spans="2:13" s="7" customFormat="1" ht="18" customHeight="1">
      <c r="B61" s="8">
        <v>48</v>
      </c>
      <c r="C61" s="6" t="s">
        <v>60</v>
      </c>
      <c r="D61" s="10" t="s">
        <v>69</v>
      </c>
      <c r="E61" s="10" t="s">
        <v>30</v>
      </c>
      <c r="F61" s="16">
        <v>32172</v>
      </c>
      <c r="G61" s="11">
        <v>1</v>
      </c>
      <c r="H61" s="12">
        <v>710.76530000000002</v>
      </c>
      <c r="I61" s="12">
        <v>130.83986999999999</v>
      </c>
      <c r="J61" s="12">
        <v>710.76530000000002</v>
      </c>
      <c r="K61" s="19"/>
      <c r="L61" s="19"/>
      <c r="M61" s="19"/>
    </row>
    <row r="62" spans="2:13" s="7" customFormat="1" ht="18" customHeight="1">
      <c r="B62" s="8">
        <v>49</v>
      </c>
      <c r="C62" s="6" t="s">
        <v>34</v>
      </c>
      <c r="D62" s="10" t="s">
        <v>69</v>
      </c>
      <c r="E62" s="10" t="s">
        <v>30</v>
      </c>
      <c r="F62" s="16">
        <v>32507</v>
      </c>
      <c r="G62" s="11">
        <v>1</v>
      </c>
      <c r="H62" s="12">
        <v>11604.00864</v>
      </c>
      <c r="I62" s="12">
        <v>2162.6849900000002</v>
      </c>
      <c r="J62" s="12">
        <v>11604.00864</v>
      </c>
      <c r="K62" s="19"/>
      <c r="L62" s="19"/>
      <c r="M62" s="19"/>
    </row>
    <row r="63" spans="2:13" s="7" customFormat="1" ht="18" customHeight="1">
      <c r="B63" s="8">
        <v>50</v>
      </c>
      <c r="C63" s="6" t="s">
        <v>49</v>
      </c>
      <c r="D63" s="10" t="s">
        <v>69</v>
      </c>
      <c r="E63" s="10" t="s">
        <v>30</v>
      </c>
      <c r="F63" s="16">
        <v>32172</v>
      </c>
      <c r="G63" s="11">
        <v>1</v>
      </c>
      <c r="H63" s="12">
        <v>10304.77053</v>
      </c>
      <c r="I63" s="12">
        <v>2201.2173599999996</v>
      </c>
      <c r="J63" s="12">
        <v>10304.77053</v>
      </c>
      <c r="K63" s="19"/>
      <c r="L63" s="19"/>
      <c r="M63" s="19"/>
    </row>
    <row r="64" spans="2:13" s="7" customFormat="1" ht="18" customHeight="1">
      <c r="B64" s="8">
        <v>51</v>
      </c>
      <c r="C64" s="6" t="s">
        <v>49</v>
      </c>
      <c r="D64" s="10" t="s">
        <v>69</v>
      </c>
      <c r="E64" s="10" t="s">
        <v>30</v>
      </c>
      <c r="F64" s="16">
        <v>32172</v>
      </c>
      <c r="G64" s="11">
        <v>1</v>
      </c>
      <c r="H64" s="12">
        <v>76866.967930000013</v>
      </c>
      <c r="I64" s="12">
        <v>24355.28298</v>
      </c>
      <c r="J64" s="12">
        <v>76866.967930000013</v>
      </c>
      <c r="K64" s="19"/>
      <c r="L64" s="19"/>
      <c r="M64" s="19"/>
    </row>
    <row r="65" spans="2:13" s="7" customFormat="1" ht="18" customHeight="1">
      <c r="B65" s="8">
        <v>52</v>
      </c>
      <c r="C65" s="6" t="s">
        <v>49</v>
      </c>
      <c r="D65" s="10" t="s">
        <v>69</v>
      </c>
      <c r="E65" s="10" t="s">
        <v>30</v>
      </c>
      <c r="F65" s="16">
        <v>32172</v>
      </c>
      <c r="G65" s="11">
        <v>1</v>
      </c>
      <c r="H65" s="12">
        <v>2175.6871599999999</v>
      </c>
      <c r="I65" s="12">
        <v>24.666160000000001</v>
      </c>
      <c r="J65" s="12">
        <v>2175.6871599999999</v>
      </c>
      <c r="K65" s="19"/>
      <c r="L65" s="19"/>
      <c r="M65" s="19"/>
    </row>
    <row r="66" spans="2:13" s="7" customFormat="1" ht="18" customHeight="1">
      <c r="B66" s="8">
        <v>53</v>
      </c>
      <c r="C66" s="6" t="s">
        <v>49</v>
      </c>
      <c r="D66" s="10" t="s">
        <v>69</v>
      </c>
      <c r="E66" s="10" t="s">
        <v>30</v>
      </c>
      <c r="F66" s="16">
        <v>32172</v>
      </c>
      <c r="G66" s="11">
        <v>1</v>
      </c>
      <c r="H66" s="12">
        <v>168.93595999999999</v>
      </c>
      <c r="I66" s="12">
        <v>9.0181900000000006</v>
      </c>
      <c r="J66" s="12">
        <v>168.93595999999999</v>
      </c>
      <c r="K66" s="19"/>
      <c r="L66" s="19"/>
      <c r="M66" s="19"/>
    </row>
    <row r="67" spans="2:13" s="7" customFormat="1" ht="18" customHeight="1">
      <c r="B67" s="8">
        <v>54</v>
      </c>
      <c r="C67" s="6" t="s">
        <v>34</v>
      </c>
      <c r="D67" s="10" t="s">
        <v>69</v>
      </c>
      <c r="E67" s="10" t="s">
        <v>30</v>
      </c>
      <c r="F67" s="16">
        <v>29250</v>
      </c>
      <c r="G67" s="11">
        <v>1</v>
      </c>
      <c r="H67" s="12">
        <v>96352.927599999995</v>
      </c>
      <c r="I67" s="12">
        <v>22762.601850000003</v>
      </c>
      <c r="J67" s="12">
        <v>96352.927599999995</v>
      </c>
      <c r="K67" s="19"/>
      <c r="L67" s="19"/>
      <c r="M67" s="19"/>
    </row>
    <row r="68" spans="2:13" s="7" customFormat="1" ht="18" customHeight="1">
      <c r="B68" s="8">
        <v>55</v>
      </c>
      <c r="C68" s="6" t="s">
        <v>49</v>
      </c>
      <c r="D68" s="10" t="s">
        <v>69</v>
      </c>
      <c r="E68" s="10" t="s">
        <v>30</v>
      </c>
      <c r="F68" s="16">
        <v>29250</v>
      </c>
      <c r="G68" s="11">
        <v>1</v>
      </c>
      <c r="H68" s="12">
        <v>192077.22331999999</v>
      </c>
      <c r="I68" s="12">
        <v>46925.885630000004</v>
      </c>
      <c r="J68" s="12">
        <v>192077.22331999999</v>
      </c>
      <c r="K68" s="19"/>
      <c r="L68" s="19"/>
      <c r="M68" s="19"/>
    </row>
    <row r="69" spans="2:13" s="7" customFormat="1" ht="18" customHeight="1">
      <c r="B69" s="8">
        <v>56</v>
      </c>
      <c r="C69" s="6" t="s">
        <v>52</v>
      </c>
      <c r="D69" s="10" t="s">
        <v>69</v>
      </c>
      <c r="E69" s="10" t="s">
        <v>30</v>
      </c>
      <c r="F69" s="16">
        <v>32172</v>
      </c>
      <c r="G69" s="11">
        <v>1</v>
      </c>
      <c r="H69" s="12">
        <v>44452.769520000002</v>
      </c>
      <c r="I69" s="12">
        <v>13305.786890000001</v>
      </c>
      <c r="J69" s="12">
        <v>44452.769520000002</v>
      </c>
      <c r="K69" s="19"/>
      <c r="L69" s="19"/>
      <c r="M69" s="19"/>
    </row>
    <row r="70" spans="2:13" s="7" customFormat="1" ht="18" customHeight="1">
      <c r="B70" s="8">
        <v>57</v>
      </c>
      <c r="C70" s="6" t="s">
        <v>52</v>
      </c>
      <c r="D70" s="10" t="s">
        <v>69</v>
      </c>
      <c r="E70" s="10" t="s">
        <v>30</v>
      </c>
      <c r="F70" s="16">
        <v>32172</v>
      </c>
      <c r="G70" s="11">
        <v>1</v>
      </c>
      <c r="H70" s="12">
        <v>3697.60266</v>
      </c>
      <c r="I70" s="12">
        <v>137.82032000000001</v>
      </c>
      <c r="J70" s="12">
        <v>3697.60266</v>
      </c>
      <c r="K70" s="19"/>
      <c r="L70" s="19"/>
      <c r="M70" s="19"/>
    </row>
    <row r="71" spans="2:13" s="7" customFormat="1" ht="18" customHeight="1">
      <c r="B71" s="8">
        <v>58</v>
      </c>
      <c r="C71" s="6" t="s">
        <v>34</v>
      </c>
      <c r="D71" s="10" t="s">
        <v>69</v>
      </c>
      <c r="E71" s="10" t="s">
        <v>30</v>
      </c>
      <c r="F71" s="16">
        <v>31501</v>
      </c>
      <c r="G71" s="11">
        <v>1</v>
      </c>
      <c r="H71" s="12">
        <v>132708.91357999999</v>
      </c>
      <c r="I71" s="12">
        <v>35289.979920000005</v>
      </c>
      <c r="J71" s="12">
        <v>132708.91357999999</v>
      </c>
      <c r="K71" s="19"/>
      <c r="L71" s="19"/>
      <c r="M71" s="19"/>
    </row>
    <row r="72" spans="2:13" s="7" customFormat="1" ht="18" customHeight="1">
      <c r="B72" s="8">
        <v>59</v>
      </c>
      <c r="C72" s="6" t="s">
        <v>49</v>
      </c>
      <c r="D72" s="10" t="s">
        <v>69</v>
      </c>
      <c r="E72" s="10" t="s">
        <v>30</v>
      </c>
      <c r="F72" s="16">
        <v>40359</v>
      </c>
      <c r="G72" s="11">
        <v>1</v>
      </c>
      <c r="H72" s="12">
        <v>877502.98875999998</v>
      </c>
      <c r="I72" s="12">
        <v>371462.93355999998</v>
      </c>
      <c r="J72" s="12">
        <v>456302</v>
      </c>
      <c r="K72" s="19"/>
      <c r="L72" s="19"/>
      <c r="M72" s="19"/>
    </row>
    <row r="73" spans="2:13" s="7" customFormat="1" ht="18" customHeight="1">
      <c r="B73" s="8">
        <v>60</v>
      </c>
      <c r="C73" s="6" t="s">
        <v>52</v>
      </c>
      <c r="D73" s="10" t="s">
        <v>69</v>
      </c>
      <c r="E73" s="10" t="s">
        <v>30</v>
      </c>
      <c r="F73" s="16">
        <v>40359</v>
      </c>
      <c r="G73" s="11">
        <v>1</v>
      </c>
      <c r="H73" s="12">
        <v>106417.55298000001</v>
      </c>
      <c r="I73" s="12">
        <v>45048.480609999999</v>
      </c>
      <c r="J73" s="12">
        <v>55337</v>
      </c>
      <c r="K73" s="19"/>
      <c r="L73" s="19"/>
      <c r="M73" s="19"/>
    </row>
    <row r="74" spans="2:13" s="7" customFormat="1" ht="18" customHeight="1">
      <c r="B74" s="8">
        <v>61</v>
      </c>
      <c r="C74" s="6" t="s">
        <v>49</v>
      </c>
      <c r="D74" s="10" t="s">
        <v>69</v>
      </c>
      <c r="E74" s="10" t="s">
        <v>30</v>
      </c>
      <c r="F74" s="16">
        <v>40542</v>
      </c>
      <c r="G74" s="11">
        <v>1</v>
      </c>
      <c r="H74" s="12">
        <v>575851.29538999998</v>
      </c>
      <c r="I74" s="12">
        <v>242912.95169999998</v>
      </c>
      <c r="J74" s="12">
        <v>279288</v>
      </c>
      <c r="K74" s="19"/>
      <c r="L74" s="19"/>
      <c r="M74" s="19"/>
    </row>
    <row r="75" spans="2:13" s="7" customFormat="1" ht="18" customHeight="1">
      <c r="B75" s="8">
        <v>62</v>
      </c>
      <c r="C75" s="6" t="s">
        <v>49</v>
      </c>
      <c r="D75" s="10" t="s">
        <v>69</v>
      </c>
      <c r="E75" s="10" t="s">
        <v>30</v>
      </c>
      <c r="F75" s="16">
        <v>40542</v>
      </c>
      <c r="G75" s="11">
        <v>1</v>
      </c>
      <c r="H75" s="12">
        <v>168648.14953</v>
      </c>
      <c r="I75" s="12">
        <v>71141.317370000004</v>
      </c>
      <c r="J75" s="12">
        <v>81794</v>
      </c>
      <c r="K75" s="19"/>
      <c r="L75" s="19"/>
      <c r="M75" s="19"/>
    </row>
    <row r="76" spans="2:13" s="7" customFormat="1" ht="18" customHeight="1">
      <c r="B76" s="8">
        <v>63</v>
      </c>
      <c r="C76" s="6" t="s">
        <v>49</v>
      </c>
      <c r="D76" s="10" t="s">
        <v>69</v>
      </c>
      <c r="E76" s="10" t="s">
        <v>30</v>
      </c>
      <c r="F76" s="16">
        <v>40542</v>
      </c>
      <c r="G76" s="11">
        <v>1</v>
      </c>
      <c r="H76" s="12">
        <v>370145.41999000002</v>
      </c>
      <c r="I76" s="12">
        <v>156139.47084999998</v>
      </c>
      <c r="J76" s="12">
        <v>179521</v>
      </c>
      <c r="K76" s="19"/>
      <c r="L76" s="19"/>
      <c r="M76" s="19"/>
    </row>
    <row r="77" spans="2:13" s="7" customFormat="1" ht="18" customHeight="1">
      <c r="B77" s="8">
        <v>64</v>
      </c>
      <c r="C77" s="6" t="s">
        <v>49</v>
      </c>
      <c r="D77" s="10" t="s">
        <v>69</v>
      </c>
      <c r="E77" s="10" t="s">
        <v>30</v>
      </c>
      <c r="F77" s="16">
        <v>40542</v>
      </c>
      <c r="G77" s="11">
        <v>1</v>
      </c>
      <c r="H77" s="12">
        <v>167477.82958000002</v>
      </c>
      <c r="I77" s="12">
        <v>70647.638120000003</v>
      </c>
      <c r="J77" s="12">
        <v>81227</v>
      </c>
      <c r="K77" s="19"/>
      <c r="L77" s="19"/>
      <c r="M77" s="19"/>
    </row>
    <row r="78" spans="2:13" s="7" customFormat="1" ht="18" customHeight="1">
      <c r="B78" s="8">
        <v>65</v>
      </c>
      <c r="C78" s="6" t="s">
        <v>61</v>
      </c>
      <c r="D78" s="10" t="s">
        <v>69</v>
      </c>
      <c r="E78" s="10" t="s">
        <v>30</v>
      </c>
      <c r="F78" s="16">
        <v>40633</v>
      </c>
      <c r="G78" s="11">
        <v>1</v>
      </c>
      <c r="H78" s="12">
        <v>1628634.38176</v>
      </c>
      <c r="I78" s="12">
        <v>784815.85702</v>
      </c>
      <c r="J78" s="12">
        <v>586308</v>
      </c>
      <c r="K78" s="19"/>
      <c r="L78" s="19"/>
      <c r="M78" s="19"/>
    </row>
    <row r="79" spans="2:13" s="7" customFormat="1" ht="18" customHeight="1">
      <c r="B79" s="8">
        <v>66</v>
      </c>
      <c r="C79" s="10" t="s">
        <v>47</v>
      </c>
      <c r="D79" s="10" t="s">
        <v>80</v>
      </c>
      <c r="E79" s="10" t="s">
        <v>31</v>
      </c>
      <c r="F79" s="17">
        <v>15707</v>
      </c>
      <c r="G79" s="11">
        <v>49</v>
      </c>
      <c r="H79" s="12">
        <v>2837118</v>
      </c>
      <c r="I79" s="12">
        <v>725916</v>
      </c>
      <c r="J79" s="12">
        <v>258990</v>
      </c>
      <c r="K79" s="27"/>
      <c r="L79" s="27"/>
      <c r="M79" s="27"/>
    </row>
    <row r="80" spans="2:13" s="7" customFormat="1" ht="18" customHeight="1">
      <c r="B80" s="8">
        <v>67</v>
      </c>
      <c r="C80" s="10" t="s">
        <v>34</v>
      </c>
      <c r="D80" s="10" t="s">
        <v>72</v>
      </c>
      <c r="E80" s="14" t="s">
        <v>45</v>
      </c>
      <c r="F80" s="17">
        <v>41453</v>
      </c>
      <c r="G80" s="11">
        <v>1</v>
      </c>
      <c r="H80" s="12">
        <v>727689</v>
      </c>
      <c r="I80" s="12">
        <v>88704</v>
      </c>
      <c r="J80" s="12"/>
      <c r="K80" s="27"/>
      <c r="L80" s="27"/>
      <c r="M80" s="15"/>
    </row>
    <row r="81" spans="2:13" s="7" customFormat="1" ht="18" customHeight="1">
      <c r="B81" s="8">
        <v>68</v>
      </c>
      <c r="C81" s="10" t="s">
        <v>34</v>
      </c>
      <c r="D81" s="10" t="s">
        <v>81</v>
      </c>
      <c r="E81" s="14" t="s">
        <v>46</v>
      </c>
      <c r="F81" s="17">
        <v>43035</v>
      </c>
      <c r="G81" s="11">
        <v>1</v>
      </c>
      <c r="H81" s="12">
        <v>4608248</v>
      </c>
      <c r="I81" s="12">
        <v>1012394</v>
      </c>
      <c r="J81" s="12"/>
      <c r="K81" s="27"/>
      <c r="L81" s="15"/>
      <c r="M81" s="15"/>
    </row>
    <row r="82" spans="2:13" s="7" customFormat="1" ht="18" customHeight="1">
      <c r="B82" s="8">
        <v>69</v>
      </c>
      <c r="C82" s="6" t="s">
        <v>49</v>
      </c>
      <c r="D82" s="10" t="s">
        <v>83</v>
      </c>
      <c r="E82" s="10" t="s">
        <v>62</v>
      </c>
      <c r="F82" s="16">
        <v>35521</v>
      </c>
      <c r="G82" s="11">
        <v>1</v>
      </c>
      <c r="H82" s="12">
        <v>65713.73</v>
      </c>
      <c r="I82" s="12">
        <v>20417.93</v>
      </c>
      <c r="J82" s="12">
        <v>51936</v>
      </c>
      <c r="K82" s="19"/>
      <c r="L82" s="19"/>
      <c r="M82" s="19"/>
    </row>
    <row r="83" spans="2:13" s="7" customFormat="1" ht="18" customHeight="1">
      <c r="B83" s="8">
        <v>70</v>
      </c>
      <c r="C83" s="6" t="s">
        <v>49</v>
      </c>
      <c r="D83" s="10" t="s">
        <v>82</v>
      </c>
      <c r="E83" s="10" t="s">
        <v>63</v>
      </c>
      <c r="F83" s="16">
        <v>34851</v>
      </c>
      <c r="G83" s="11">
        <v>1</v>
      </c>
      <c r="H83" s="12">
        <v>4755.22</v>
      </c>
      <c r="I83" s="12">
        <v>1080.1500000000001</v>
      </c>
      <c r="J83" s="12">
        <v>5155.22</v>
      </c>
      <c r="K83" s="19"/>
      <c r="L83" s="19"/>
      <c r="M83" s="19"/>
    </row>
    <row r="84" spans="2:13" s="7" customFormat="1" ht="18" customHeight="1">
      <c r="B84" s="8">
        <v>71</v>
      </c>
      <c r="C84" s="6" t="s">
        <v>49</v>
      </c>
      <c r="D84" s="10" t="s">
        <v>84</v>
      </c>
      <c r="E84" s="10" t="s">
        <v>64</v>
      </c>
      <c r="F84" s="16">
        <v>23437</v>
      </c>
      <c r="G84" s="11">
        <v>1</v>
      </c>
      <c r="H84" s="12">
        <v>3057.1</v>
      </c>
      <c r="I84" s="12">
        <v>120.07</v>
      </c>
      <c r="J84" s="12">
        <v>3348</v>
      </c>
      <c r="K84" s="19"/>
      <c r="L84" s="19"/>
      <c r="M84" s="19"/>
    </row>
    <row r="85" spans="2:13" s="7" customFormat="1" ht="18" customHeight="1">
      <c r="B85" s="8">
        <v>72</v>
      </c>
      <c r="C85" s="6" t="s">
        <v>49</v>
      </c>
      <c r="D85" s="10" t="s">
        <v>85</v>
      </c>
      <c r="E85" s="10" t="s">
        <v>65</v>
      </c>
      <c r="F85" s="16">
        <v>15707</v>
      </c>
      <c r="G85" s="11">
        <v>1</v>
      </c>
      <c r="H85" s="12">
        <v>229220.58</v>
      </c>
      <c r="I85" s="12">
        <v>111424.85</v>
      </c>
      <c r="J85" s="12">
        <v>191237.3</v>
      </c>
      <c r="K85" s="19"/>
      <c r="L85" s="19"/>
      <c r="M85" s="19"/>
    </row>
    <row r="86" spans="2:13" s="7" customFormat="1" ht="18" customHeight="1">
      <c r="B86" s="8">
        <v>73</v>
      </c>
      <c r="C86" s="6" t="s">
        <v>49</v>
      </c>
      <c r="D86" s="10" t="s">
        <v>86</v>
      </c>
      <c r="E86" s="10" t="s">
        <v>66</v>
      </c>
      <c r="F86" s="16">
        <v>32781</v>
      </c>
      <c r="G86" s="11">
        <v>1</v>
      </c>
      <c r="H86" s="12">
        <v>33048.46</v>
      </c>
      <c r="I86" s="12">
        <v>5679.58</v>
      </c>
      <c r="J86" s="12">
        <v>33312.46</v>
      </c>
      <c r="K86" s="19"/>
      <c r="L86" s="19"/>
      <c r="M86" s="19"/>
    </row>
    <row r="87" spans="2:13" s="7" customFormat="1" ht="18" customHeight="1">
      <c r="B87" s="8">
        <v>74</v>
      </c>
      <c r="C87" s="6" t="s">
        <v>49</v>
      </c>
      <c r="D87" s="10" t="s">
        <v>87</v>
      </c>
      <c r="E87" s="10" t="s">
        <v>67</v>
      </c>
      <c r="F87" s="16">
        <v>31747</v>
      </c>
      <c r="G87" s="11">
        <v>1</v>
      </c>
      <c r="H87" s="12">
        <v>113324.6</v>
      </c>
      <c r="I87" s="12">
        <v>18407.18</v>
      </c>
      <c r="J87" s="12">
        <v>127100.06</v>
      </c>
      <c r="K87" s="19"/>
      <c r="L87" s="19"/>
      <c r="M87" s="19"/>
    </row>
    <row r="88" spans="2:13" s="7" customFormat="1" ht="18" customHeight="1">
      <c r="B88" s="8">
        <v>75</v>
      </c>
      <c r="C88" s="6" t="s">
        <v>49</v>
      </c>
      <c r="D88" s="10" t="s">
        <v>88</v>
      </c>
      <c r="E88" s="10" t="s">
        <v>68</v>
      </c>
      <c r="F88" s="16">
        <v>31382</v>
      </c>
      <c r="G88" s="11">
        <v>1</v>
      </c>
      <c r="H88" s="12">
        <v>199080.58</v>
      </c>
      <c r="I88" s="12">
        <v>22597.77</v>
      </c>
      <c r="J88" s="12">
        <v>210001.04</v>
      </c>
      <c r="K88" s="19"/>
      <c r="L88" s="19"/>
      <c r="M88" s="19"/>
    </row>
    <row r="89" spans="2:13" s="7" customFormat="1" ht="15.75">
      <c r="B89" s="8">
        <v>76</v>
      </c>
      <c r="C89" s="10" t="s">
        <v>51</v>
      </c>
      <c r="D89" s="10" t="s">
        <v>92</v>
      </c>
      <c r="E89" s="10" t="s">
        <v>89</v>
      </c>
      <c r="F89" s="24">
        <v>37953</v>
      </c>
      <c r="G89" s="13">
        <v>1</v>
      </c>
      <c r="H89" s="12">
        <v>8020.5839699999997</v>
      </c>
      <c r="I89" s="12">
        <v>3647.80366</v>
      </c>
      <c r="J89" s="12">
        <v>7145.0035200000002</v>
      </c>
      <c r="K89" s="13"/>
      <c r="L89" s="13"/>
      <c r="M89" s="13"/>
    </row>
    <row r="90" spans="2:13" s="7" customFormat="1" ht="15.75">
      <c r="B90" s="8">
        <v>77</v>
      </c>
      <c r="C90" s="10" t="s">
        <v>57</v>
      </c>
      <c r="D90" s="10" t="s">
        <v>92</v>
      </c>
      <c r="E90" s="10" t="s">
        <v>89</v>
      </c>
      <c r="F90" s="25">
        <v>37953</v>
      </c>
      <c r="G90" s="13">
        <v>1</v>
      </c>
      <c r="H90" s="12">
        <v>3025.4504999999999</v>
      </c>
      <c r="I90" s="12">
        <v>1375.99153</v>
      </c>
      <c r="J90" s="12">
        <v>2695.1712000000002</v>
      </c>
      <c r="K90" s="13"/>
      <c r="L90" s="13"/>
      <c r="M90" s="13"/>
    </row>
    <row r="91" spans="2:13" s="7" customFormat="1" ht="15.75">
      <c r="B91" s="8">
        <v>78</v>
      </c>
      <c r="C91" s="6" t="s">
        <v>49</v>
      </c>
      <c r="D91" s="10" t="s">
        <v>92</v>
      </c>
      <c r="E91" s="10" t="s">
        <v>89</v>
      </c>
      <c r="F91" s="25">
        <v>37953</v>
      </c>
      <c r="G91" s="13">
        <v>1</v>
      </c>
      <c r="H91" s="12">
        <v>2819.3766099999998</v>
      </c>
      <c r="I91" s="12">
        <v>1282.26803</v>
      </c>
      <c r="J91" s="12">
        <v>2511.5935800000002</v>
      </c>
      <c r="K91" s="13"/>
      <c r="L91" s="13"/>
      <c r="M91" s="13"/>
    </row>
    <row r="92" spans="2:13" s="7" customFormat="1" ht="15.75">
      <c r="B92" s="8">
        <v>79</v>
      </c>
      <c r="C92" s="6" t="s">
        <v>49</v>
      </c>
      <c r="D92" s="10" t="s">
        <v>92</v>
      </c>
      <c r="E92" s="10" t="s">
        <v>89</v>
      </c>
      <c r="F92" s="25">
        <v>37953</v>
      </c>
      <c r="G92" s="13">
        <v>1</v>
      </c>
      <c r="H92" s="12">
        <v>3792.13069</v>
      </c>
      <c r="I92" s="12">
        <v>1724.68111</v>
      </c>
      <c r="J92" s="12">
        <v>3378.1563099999998</v>
      </c>
      <c r="K92" s="13"/>
      <c r="L92" s="13"/>
      <c r="M92" s="13"/>
    </row>
    <row r="93" spans="2:13" s="7" customFormat="1" ht="15.75">
      <c r="B93" s="8">
        <v>80</v>
      </c>
      <c r="C93" s="6" t="s">
        <v>49</v>
      </c>
      <c r="D93" s="10" t="s">
        <v>92</v>
      </c>
      <c r="E93" s="10" t="s">
        <v>89</v>
      </c>
      <c r="F93" s="25">
        <v>37953</v>
      </c>
      <c r="G93" s="13">
        <v>1</v>
      </c>
      <c r="H93" s="12">
        <v>8805.6867199999997</v>
      </c>
      <c r="I93" s="12">
        <v>3994.6894699999998</v>
      </c>
      <c r="J93" s="12">
        <v>7844.4004400000003</v>
      </c>
      <c r="K93" s="13"/>
      <c r="L93" s="13"/>
      <c r="M93" s="13"/>
    </row>
    <row r="94" spans="2:13" s="7" customFormat="1" ht="15.75">
      <c r="B94" s="8">
        <v>81</v>
      </c>
      <c r="C94" s="6" t="s">
        <v>34</v>
      </c>
      <c r="D94" s="10" t="s">
        <v>92</v>
      </c>
      <c r="E94" s="10" t="s">
        <v>89</v>
      </c>
      <c r="F94" s="25">
        <v>37953</v>
      </c>
      <c r="G94" s="13">
        <v>1</v>
      </c>
      <c r="H94" s="12">
        <v>24930.383969999999</v>
      </c>
      <c r="I94" s="12">
        <v>11369.15626</v>
      </c>
      <c r="J94" s="12">
        <v>22208.816729999999</v>
      </c>
      <c r="K94" s="13"/>
      <c r="L94" s="13"/>
      <c r="M94" s="13"/>
    </row>
    <row r="95" spans="2:13" s="7" customFormat="1" ht="15.75">
      <c r="B95" s="8">
        <v>82</v>
      </c>
      <c r="C95" s="6" t="s">
        <v>52</v>
      </c>
      <c r="D95" s="10" t="s">
        <v>92</v>
      </c>
      <c r="E95" s="10" t="s">
        <v>89</v>
      </c>
      <c r="F95" s="25">
        <v>37953</v>
      </c>
      <c r="G95" s="13">
        <v>1</v>
      </c>
      <c r="H95" s="12">
        <v>2544.4800500000001</v>
      </c>
      <c r="I95" s="12">
        <v>1157.24191</v>
      </c>
      <c r="J95" s="12">
        <v>2266.7087200000001</v>
      </c>
      <c r="K95" s="13"/>
      <c r="L95" s="13"/>
      <c r="M95" s="13"/>
    </row>
    <row r="96" spans="2:13" s="7" customFormat="1" ht="15.75">
      <c r="B96" s="8">
        <v>83</v>
      </c>
      <c r="C96" s="6" t="s">
        <v>93</v>
      </c>
      <c r="D96" s="10" t="s">
        <v>92</v>
      </c>
      <c r="E96" s="10" t="s">
        <v>89</v>
      </c>
      <c r="F96" s="25">
        <v>37953</v>
      </c>
      <c r="G96" s="13">
        <v>1</v>
      </c>
      <c r="H96" s="12">
        <v>3203.116</v>
      </c>
      <c r="I96" s="12">
        <v>1450.7593099999999</v>
      </c>
      <c r="J96" s="12">
        <v>2853.4414400000001</v>
      </c>
      <c r="K96" s="13"/>
      <c r="L96" s="13"/>
      <c r="M96" s="13"/>
    </row>
    <row r="97" spans="2:13" s="7" customFormat="1" ht="15.75">
      <c r="B97" s="8">
        <v>84</v>
      </c>
      <c r="C97" s="6" t="s">
        <v>94</v>
      </c>
      <c r="D97" s="10" t="s">
        <v>92</v>
      </c>
      <c r="E97" s="10" t="s">
        <v>89</v>
      </c>
      <c r="F97" s="25">
        <v>37953</v>
      </c>
      <c r="G97" s="13">
        <v>1</v>
      </c>
      <c r="H97" s="12">
        <v>14671.20441</v>
      </c>
      <c r="I97" s="12">
        <v>6644.8975899999996</v>
      </c>
      <c r="J97" s="12">
        <v>13069.59743</v>
      </c>
      <c r="K97" s="13"/>
      <c r="L97" s="13"/>
      <c r="M97" s="13"/>
    </row>
    <row r="98" spans="2:13" s="7" customFormat="1" ht="15.75">
      <c r="B98" s="8">
        <v>85</v>
      </c>
      <c r="C98" s="6" t="s">
        <v>49</v>
      </c>
      <c r="D98" s="10" t="s">
        <v>92</v>
      </c>
      <c r="E98" s="10" t="s">
        <v>89</v>
      </c>
      <c r="F98" s="24">
        <v>37948</v>
      </c>
      <c r="G98" s="13">
        <v>1</v>
      </c>
      <c r="H98" s="12">
        <v>2840.1970500000002</v>
      </c>
      <c r="I98" s="12">
        <v>1233.2264600000001</v>
      </c>
      <c r="J98" s="12">
        <v>2643.7495600000002</v>
      </c>
      <c r="K98" s="13"/>
      <c r="L98" s="13"/>
      <c r="M98" s="13"/>
    </row>
    <row r="99" spans="2:13" s="7" customFormat="1" ht="15.75">
      <c r="B99" s="8">
        <v>86</v>
      </c>
      <c r="C99" s="6" t="s">
        <v>49</v>
      </c>
      <c r="D99" s="10" t="s">
        <v>92</v>
      </c>
      <c r="E99" s="10" t="s">
        <v>89</v>
      </c>
      <c r="F99" s="25">
        <v>37948</v>
      </c>
      <c r="G99" s="13">
        <v>1</v>
      </c>
      <c r="H99" s="12">
        <v>3933.8967699999998</v>
      </c>
      <c r="I99" s="12">
        <v>1712.0251499999999</v>
      </c>
      <c r="J99" s="12">
        <v>3769.9847300000001</v>
      </c>
      <c r="K99" s="13"/>
      <c r="L99" s="13"/>
      <c r="M99" s="13"/>
    </row>
    <row r="100" spans="2:13" s="7" customFormat="1" ht="15.75">
      <c r="B100" s="8">
        <v>87</v>
      </c>
      <c r="C100" s="6" t="s">
        <v>49</v>
      </c>
      <c r="D100" s="10" t="s">
        <v>92</v>
      </c>
      <c r="E100" s="10"/>
      <c r="F100" s="24">
        <v>41619</v>
      </c>
      <c r="G100" s="13">
        <v>1</v>
      </c>
      <c r="H100" s="12">
        <v>11904.04221</v>
      </c>
      <c r="I100" s="12">
        <v>3970.5863300000001</v>
      </c>
      <c r="J100" s="12">
        <v>4077.1347099999998</v>
      </c>
      <c r="K100" s="13"/>
      <c r="L100" s="13"/>
      <c r="M100" s="13"/>
    </row>
    <row r="101" spans="2:13" s="7" customFormat="1" ht="15.75">
      <c r="B101" s="8">
        <v>88</v>
      </c>
      <c r="C101" s="6" t="s">
        <v>49</v>
      </c>
      <c r="D101" s="10" t="s">
        <v>91</v>
      </c>
      <c r="E101" s="10" t="s">
        <v>90</v>
      </c>
      <c r="F101" s="24">
        <v>41639</v>
      </c>
      <c r="G101" s="13">
        <v>1</v>
      </c>
      <c r="H101" s="12">
        <v>1346644.0377499999</v>
      </c>
      <c r="I101" s="12">
        <v>623138.45620000002</v>
      </c>
      <c r="J101" s="12">
        <v>461225.58280999999</v>
      </c>
      <c r="K101" s="13"/>
      <c r="L101" s="13"/>
      <c r="M101" s="13"/>
    </row>
    <row r="102" spans="2:13" s="7" customFormat="1" ht="15.75">
      <c r="B102" s="8">
        <v>89</v>
      </c>
      <c r="C102" s="6" t="s">
        <v>49</v>
      </c>
      <c r="D102" s="10" t="s">
        <v>91</v>
      </c>
      <c r="E102" s="10"/>
      <c r="F102" s="24">
        <v>42004</v>
      </c>
      <c r="G102" s="13">
        <v>1</v>
      </c>
      <c r="H102" s="12">
        <v>1112790.7781799999</v>
      </c>
      <c r="I102" s="12">
        <v>459776.34351999999</v>
      </c>
      <c r="J102" s="12">
        <v>325491.30286</v>
      </c>
      <c r="K102" s="13"/>
      <c r="L102" s="13"/>
      <c r="M102" s="13"/>
    </row>
    <row r="103" spans="2:13" s="7" customFormat="1" ht="15.75">
      <c r="B103" s="8">
        <v>90</v>
      </c>
      <c r="C103" s="6" t="s">
        <v>49</v>
      </c>
      <c r="D103" s="10" t="s">
        <v>91</v>
      </c>
      <c r="E103" s="10" t="s">
        <v>90</v>
      </c>
      <c r="F103" s="24">
        <v>37288</v>
      </c>
      <c r="G103" s="13">
        <v>1</v>
      </c>
      <c r="H103" s="12">
        <v>250661.76605999999</v>
      </c>
      <c r="I103" s="12">
        <v>16335.379010000001</v>
      </c>
      <c r="J103" s="12">
        <v>57126.70001</v>
      </c>
      <c r="K103" s="13"/>
      <c r="L103" s="13"/>
      <c r="M103" s="13"/>
    </row>
    <row r="104" spans="2:13" s="7" customFormat="1" ht="30">
      <c r="B104" s="8">
        <v>91</v>
      </c>
      <c r="C104" s="6" t="s">
        <v>49</v>
      </c>
      <c r="D104" s="10" t="s">
        <v>91</v>
      </c>
      <c r="E104" s="10" t="s">
        <v>90</v>
      </c>
      <c r="F104" s="26" t="s">
        <v>101</v>
      </c>
      <c r="G104" s="13">
        <v>1</v>
      </c>
      <c r="H104" s="12">
        <v>24629.272430000001</v>
      </c>
      <c r="I104" s="12">
        <v>2245.99649</v>
      </c>
      <c r="J104" s="12">
        <v>24629.272430000001</v>
      </c>
      <c r="K104" s="13"/>
      <c r="L104" s="13"/>
      <c r="M104" s="13"/>
    </row>
    <row r="105" spans="2:13" s="7" customFormat="1" ht="15.75">
      <c r="B105" s="8">
        <v>92</v>
      </c>
      <c r="C105" s="6" t="s">
        <v>52</v>
      </c>
      <c r="D105" s="10" t="s">
        <v>92</v>
      </c>
      <c r="E105" s="10" t="s">
        <v>89</v>
      </c>
      <c r="F105" s="24">
        <v>37953</v>
      </c>
      <c r="G105" s="13">
        <v>1</v>
      </c>
      <c r="H105" s="12">
        <v>654.85920999999996</v>
      </c>
      <c r="I105" s="12">
        <v>297.83440999999999</v>
      </c>
      <c r="J105" s="12">
        <v>583.36950999999999</v>
      </c>
      <c r="K105" s="13"/>
      <c r="L105" s="13"/>
      <c r="M105" s="13"/>
    </row>
    <row r="106" spans="2:13" s="7" customFormat="1" ht="15.75">
      <c r="B106" s="8">
        <v>93</v>
      </c>
      <c r="C106" s="6" t="s">
        <v>49</v>
      </c>
      <c r="D106" s="10" t="s">
        <v>91</v>
      </c>
      <c r="E106" s="13"/>
      <c r="F106" s="24">
        <v>43588</v>
      </c>
      <c r="G106" s="13">
        <v>1</v>
      </c>
      <c r="H106" s="12">
        <v>23033.43952</v>
      </c>
      <c r="I106" s="12">
        <v>11231.12061</v>
      </c>
      <c r="J106" s="12">
        <v>16200.186040000001</v>
      </c>
      <c r="K106" s="13"/>
      <c r="L106" s="13"/>
      <c r="M106" s="13"/>
    </row>
    <row r="107" spans="2:13" s="7" customFormat="1" ht="15.75">
      <c r="B107" s="8">
        <v>94</v>
      </c>
      <c r="C107" s="6" t="s">
        <v>49</v>
      </c>
      <c r="D107" s="10" t="s">
        <v>91</v>
      </c>
      <c r="E107" s="13"/>
      <c r="F107" s="25">
        <v>43588</v>
      </c>
      <c r="G107" s="13">
        <v>1</v>
      </c>
      <c r="H107" s="12">
        <v>30053.031950000001</v>
      </c>
      <c r="I107" s="12">
        <v>13388.201639999999</v>
      </c>
      <c r="J107" s="12">
        <v>15452.267030000001</v>
      </c>
      <c r="K107" s="13"/>
      <c r="L107" s="13"/>
      <c r="M107" s="13"/>
    </row>
    <row r="108" spans="2:13" s="7" customFormat="1" ht="15.75">
      <c r="B108" s="8">
        <v>95</v>
      </c>
      <c r="C108" s="6" t="s">
        <v>49</v>
      </c>
      <c r="D108" s="10" t="s">
        <v>91</v>
      </c>
      <c r="E108" s="13"/>
      <c r="F108" s="24">
        <v>42766</v>
      </c>
      <c r="G108" s="13">
        <v>1</v>
      </c>
      <c r="H108" s="12">
        <v>127487.70266</v>
      </c>
      <c r="I108" s="12">
        <v>37749.761859999999</v>
      </c>
      <c r="J108" s="12">
        <v>29322.171729999998</v>
      </c>
      <c r="K108" s="15"/>
      <c r="L108" s="15"/>
      <c r="M108" s="15"/>
    </row>
    <row r="109" spans="2:13" s="7" customFormat="1" ht="15.75" customHeight="1">
      <c r="B109" s="8">
        <v>96</v>
      </c>
      <c r="C109" s="6" t="s">
        <v>34</v>
      </c>
      <c r="D109" s="10" t="s">
        <v>91</v>
      </c>
      <c r="E109" s="10" t="s">
        <v>95</v>
      </c>
      <c r="F109" s="16">
        <v>22586</v>
      </c>
      <c r="G109" s="11">
        <v>1</v>
      </c>
      <c r="H109" s="29">
        <v>26941</v>
      </c>
      <c r="I109" s="29">
        <v>1521</v>
      </c>
      <c r="J109" s="30"/>
      <c r="K109" s="19"/>
      <c r="L109" s="19"/>
      <c r="M109" s="20"/>
    </row>
    <row r="110" spans="2:13" s="7" customFormat="1" ht="15.75" customHeight="1">
      <c r="B110" s="8">
        <v>97</v>
      </c>
      <c r="C110" s="6" t="s">
        <v>97</v>
      </c>
      <c r="D110" s="10" t="s">
        <v>91</v>
      </c>
      <c r="E110" s="10" t="s">
        <v>95</v>
      </c>
      <c r="F110" s="16">
        <v>26238</v>
      </c>
      <c r="G110" s="11">
        <v>1</v>
      </c>
      <c r="H110" s="29">
        <v>14059</v>
      </c>
      <c r="I110" s="29">
        <v>218</v>
      </c>
      <c r="J110" s="30"/>
      <c r="K110" s="19"/>
      <c r="L110" s="19"/>
      <c r="M110" s="20"/>
    </row>
    <row r="111" spans="2:13" s="7" customFormat="1" ht="15.75" customHeight="1">
      <c r="B111" s="8">
        <v>98</v>
      </c>
      <c r="C111" s="6" t="s">
        <v>49</v>
      </c>
      <c r="D111" s="10" t="s">
        <v>91</v>
      </c>
      <c r="E111" s="10" t="s">
        <v>95</v>
      </c>
      <c r="F111" s="16">
        <v>31747</v>
      </c>
      <c r="G111" s="11">
        <v>1</v>
      </c>
      <c r="H111" s="29">
        <v>37170</v>
      </c>
      <c r="I111" s="29">
        <v>5877</v>
      </c>
      <c r="J111" s="30"/>
      <c r="K111" s="19"/>
      <c r="L111" s="19"/>
      <c r="M111" s="20"/>
    </row>
    <row r="112" spans="2:13" s="7" customFormat="1" ht="15.75" customHeight="1">
      <c r="B112" s="8">
        <v>99</v>
      </c>
      <c r="C112" s="6" t="s">
        <v>49</v>
      </c>
      <c r="D112" s="10" t="s">
        <v>91</v>
      </c>
      <c r="E112" s="10" t="s">
        <v>95</v>
      </c>
      <c r="F112" s="16">
        <v>33390</v>
      </c>
      <c r="G112" s="11">
        <v>1</v>
      </c>
      <c r="H112" s="29">
        <v>66679</v>
      </c>
      <c r="I112" s="29">
        <v>12254</v>
      </c>
      <c r="J112" s="30"/>
      <c r="K112" s="19"/>
      <c r="L112" s="19"/>
      <c r="M112" s="20"/>
    </row>
    <row r="113" spans="2:13" s="7" customFormat="1" ht="15.75" customHeight="1">
      <c r="B113" s="8">
        <v>101</v>
      </c>
      <c r="C113" s="10" t="s">
        <v>57</v>
      </c>
      <c r="D113" s="10" t="s">
        <v>91</v>
      </c>
      <c r="E113" s="10" t="s">
        <v>95</v>
      </c>
      <c r="F113" s="16">
        <v>34790</v>
      </c>
      <c r="G113" s="11">
        <v>1</v>
      </c>
      <c r="H113" s="29">
        <v>97713</v>
      </c>
      <c r="I113" s="29">
        <v>14274</v>
      </c>
      <c r="J113" s="20">
        <v>2198</v>
      </c>
      <c r="K113" s="19"/>
      <c r="L113" s="19"/>
      <c r="M113" s="20"/>
    </row>
    <row r="114" spans="2:13" s="7" customFormat="1" ht="15.75" customHeight="1">
      <c r="B114" s="8">
        <v>102</v>
      </c>
      <c r="C114" s="6" t="s">
        <v>60</v>
      </c>
      <c r="D114" s="10" t="s">
        <v>91</v>
      </c>
      <c r="E114" s="10" t="s">
        <v>95</v>
      </c>
      <c r="F114" s="16">
        <v>36130</v>
      </c>
      <c r="G114" s="11">
        <v>1</v>
      </c>
      <c r="H114" s="29">
        <v>5393</v>
      </c>
      <c r="I114" s="29">
        <v>1287</v>
      </c>
      <c r="J114" s="20">
        <v>121</v>
      </c>
      <c r="K114" s="19"/>
      <c r="L114" s="19"/>
      <c r="M114" s="20"/>
    </row>
    <row r="115" spans="2:13" s="7" customFormat="1" ht="15.75" customHeight="1">
      <c r="B115" s="8">
        <v>103</v>
      </c>
      <c r="C115" s="6" t="s">
        <v>52</v>
      </c>
      <c r="D115" s="10" t="s">
        <v>91</v>
      </c>
      <c r="E115" s="10" t="s">
        <v>95</v>
      </c>
      <c r="F115" s="16">
        <v>36130</v>
      </c>
      <c r="G115" s="11">
        <v>1</v>
      </c>
      <c r="H115" s="29">
        <v>20082</v>
      </c>
      <c r="I115" s="29">
        <v>4794</v>
      </c>
      <c r="J115" s="20">
        <v>301</v>
      </c>
      <c r="K115" s="19"/>
      <c r="L115" s="19"/>
      <c r="M115" s="20"/>
    </row>
    <row r="116" spans="2:13" s="7" customFormat="1" ht="15.75" customHeight="1">
      <c r="B116" s="8">
        <v>104</v>
      </c>
      <c r="C116" s="6" t="s">
        <v>49</v>
      </c>
      <c r="D116" s="10" t="s">
        <v>91</v>
      </c>
      <c r="E116" s="10" t="s">
        <v>95</v>
      </c>
      <c r="F116" s="16">
        <v>36130</v>
      </c>
      <c r="G116" s="11">
        <v>1</v>
      </c>
      <c r="H116" s="29">
        <v>3800</v>
      </c>
      <c r="I116" s="29">
        <v>85</v>
      </c>
      <c r="J116" s="20">
        <v>57</v>
      </c>
      <c r="K116" s="19"/>
      <c r="L116" s="19"/>
      <c r="M116" s="20"/>
    </row>
    <row r="117" spans="2:13" s="7" customFormat="1" ht="15.75" customHeight="1">
      <c r="B117" s="8">
        <v>105</v>
      </c>
      <c r="C117" s="6" t="s">
        <v>52</v>
      </c>
      <c r="D117" s="10" t="s">
        <v>91</v>
      </c>
      <c r="E117" s="10" t="s">
        <v>95</v>
      </c>
      <c r="F117" s="16">
        <v>36130</v>
      </c>
      <c r="G117" s="11">
        <v>1</v>
      </c>
      <c r="H117" s="29">
        <v>160584</v>
      </c>
      <c r="I117" s="29">
        <v>38340</v>
      </c>
      <c r="J117" s="20">
        <v>3613</v>
      </c>
      <c r="K117" s="19"/>
      <c r="L117" s="19"/>
      <c r="M117" s="20"/>
    </row>
    <row r="118" spans="2:13" s="7" customFormat="1" ht="15.75" customHeight="1">
      <c r="B118" s="8">
        <v>106</v>
      </c>
      <c r="C118" s="6" t="s">
        <v>49</v>
      </c>
      <c r="D118" s="10" t="s">
        <v>91</v>
      </c>
      <c r="E118" s="10" t="s">
        <v>95</v>
      </c>
      <c r="F118" s="16">
        <v>36130</v>
      </c>
      <c r="G118" s="11">
        <v>1</v>
      </c>
      <c r="H118" s="29">
        <v>261786</v>
      </c>
      <c r="I118" s="29">
        <v>62503</v>
      </c>
      <c r="J118" s="20">
        <v>3927</v>
      </c>
      <c r="K118" s="19"/>
      <c r="L118" s="19"/>
      <c r="M118" s="20"/>
    </row>
    <row r="119" spans="2:13" s="7" customFormat="1" ht="15.75" customHeight="1">
      <c r="B119" s="8">
        <v>107</v>
      </c>
      <c r="C119" s="6" t="s">
        <v>49</v>
      </c>
      <c r="D119" s="10" t="s">
        <v>91</v>
      </c>
      <c r="E119" s="10" t="s">
        <v>95</v>
      </c>
      <c r="F119" s="16">
        <v>36130</v>
      </c>
      <c r="G119" s="11">
        <v>1</v>
      </c>
      <c r="H119" s="29">
        <v>95697</v>
      </c>
      <c r="I119" s="29">
        <v>22848</v>
      </c>
      <c r="J119" s="20">
        <v>2153</v>
      </c>
      <c r="K119" s="19"/>
      <c r="L119" s="19"/>
      <c r="M119" s="20"/>
    </row>
    <row r="120" spans="2:13" s="7" customFormat="1" ht="15.75" customHeight="1">
      <c r="B120" s="8">
        <v>108</v>
      </c>
      <c r="C120" s="6" t="s">
        <v>49</v>
      </c>
      <c r="D120" s="10" t="s">
        <v>91</v>
      </c>
      <c r="E120" s="10" t="s">
        <v>95</v>
      </c>
      <c r="F120" s="16">
        <v>36130</v>
      </c>
      <c r="G120" s="11">
        <v>1</v>
      </c>
      <c r="H120" s="29">
        <v>263275</v>
      </c>
      <c r="I120" s="29">
        <v>62858</v>
      </c>
      <c r="J120" s="20">
        <v>5923</v>
      </c>
      <c r="K120" s="19"/>
      <c r="L120" s="19"/>
      <c r="M120" s="20"/>
    </row>
    <row r="121" spans="2:13" s="7" customFormat="1" ht="15.75" customHeight="1">
      <c r="B121" s="8">
        <v>109</v>
      </c>
      <c r="C121" s="6" t="s">
        <v>34</v>
      </c>
      <c r="D121" s="10" t="s">
        <v>91</v>
      </c>
      <c r="E121" s="10" t="s">
        <v>95</v>
      </c>
      <c r="F121" s="16">
        <v>36130</v>
      </c>
      <c r="G121" s="11">
        <v>1</v>
      </c>
      <c r="H121" s="29">
        <v>212666</v>
      </c>
      <c r="I121" s="29">
        <v>50775</v>
      </c>
      <c r="J121" s="20">
        <v>4784</v>
      </c>
      <c r="K121" s="19"/>
      <c r="L121" s="19"/>
      <c r="M121" s="20"/>
    </row>
    <row r="122" spans="2:13" s="7" customFormat="1" ht="15.75" customHeight="1">
      <c r="B122" s="8">
        <v>110</v>
      </c>
      <c r="C122" s="6" t="s">
        <v>49</v>
      </c>
      <c r="D122" s="10" t="s">
        <v>91</v>
      </c>
      <c r="E122" s="10" t="s">
        <v>95</v>
      </c>
      <c r="F122" s="16">
        <v>37256</v>
      </c>
      <c r="G122" s="11">
        <v>1</v>
      </c>
      <c r="H122" s="29">
        <v>37694</v>
      </c>
      <c r="I122" s="29">
        <v>14552</v>
      </c>
      <c r="J122" s="20">
        <v>565</v>
      </c>
      <c r="K122" s="19"/>
      <c r="L122" s="19"/>
      <c r="M122" s="20"/>
    </row>
    <row r="123" spans="2:13" s="7" customFormat="1" ht="15.75" customHeight="1">
      <c r="B123" s="8">
        <v>111</v>
      </c>
      <c r="C123" s="6" t="s">
        <v>52</v>
      </c>
      <c r="D123" s="10" t="s">
        <v>91</v>
      </c>
      <c r="E123" s="10" t="s">
        <v>95</v>
      </c>
      <c r="F123" s="16">
        <v>37256</v>
      </c>
      <c r="G123" s="11">
        <v>1</v>
      </c>
      <c r="H123" s="29">
        <v>70481</v>
      </c>
      <c r="I123" s="29">
        <v>27211</v>
      </c>
      <c r="J123" s="20">
        <v>1058</v>
      </c>
      <c r="K123" s="19"/>
      <c r="L123" s="19"/>
      <c r="M123" s="20"/>
    </row>
    <row r="124" spans="2:13" s="7" customFormat="1" ht="15.75" customHeight="1">
      <c r="B124" s="8">
        <v>112</v>
      </c>
      <c r="C124" s="6" t="s">
        <v>60</v>
      </c>
      <c r="D124" s="10" t="s">
        <v>91</v>
      </c>
      <c r="E124" s="10" t="s">
        <v>95</v>
      </c>
      <c r="F124" s="16">
        <v>37256</v>
      </c>
      <c r="G124" s="11">
        <v>1</v>
      </c>
      <c r="H124" s="29">
        <v>4686</v>
      </c>
      <c r="I124" s="29">
        <v>1820</v>
      </c>
      <c r="J124" s="20">
        <v>70</v>
      </c>
      <c r="K124" s="19"/>
      <c r="L124" s="19"/>
      <c r="M124" s="20"/>
    </row>
    <row r="125" spans="2:13" s="7" customFormat="1" ht="15.75" customHeight="1">
      <c r="B125" s="8">
        <v>113</v>
      </c>
      <c r="C125" s="6" t="s">
        <v>49</v>
      </c>
      <c r="D125" s="10" t="s">
        <v>91</v>
      </c>
      <c r="E125" s="10" t="s">
        <v>95</v>
      </c>
      <c r="F125" s="16">
        <v>38351</v>
      </c>
      <c r="G125" s="11">
        <v>1</v>
      </c>
      <c r="H125" s="29">
        <v>86894</v>
      </c>
      <c r="I125" s="29">
        <v>52090</v>
      </c>
      <c r="J125" s="20">
        <v>1303</v>
      </c>
      <c r="K125" s="19"/>
      <c r="L125" s="19"/>
      <c r="M125" s="20"/>
    </row>
    <row r="126" spans="2:13" s="7" customFormat="1" ht="15.75" customHeight="1">
      <c r="B126" s="8">
        <v>114</v>
      </c>
      <c r="C126" s="6" t="s">
        <v>49</v>
      </c>
      <c r="D126" s="10" t="s">
        <v>91</v>
      </c>
      <c r="E126" s="10" t="s">
        <v>95</v>
      </c>
      <c r="F126" s="16">
        <v>38686</v>
      </c>
      <c r="G126" s="11">
        <v>1</v>
      </c>
      <c r="H126" s="29">
        <v>16160</v>
      </c>
      <c r="I126" s="29">
        <v>6058</v>
      </c>
      <c r="J126" s="20">
        <v>363</v>
      </c>
      <c r="K126" s="19"/>
      <c r="L126" s="19"/>
      <c r="M126" s="20"/>
    </row>
    <row r="127" spans="2:13" s="7" customFormat="1" ht="15.75" customHeight="1">
      <c r="B127" s="8">
        <v>115</v>
      </c>
      <c r="C127" s="6" t="s">
        <v>98</v>
      </c>
      <c r="D127" s="10" t="s">
        <v>91</v>
      </c>
      <c r="E127" s="10" t="s">
        <v>95</v>
      </c>
      <c r="F127" s="16">
        <v>39538</v>
      </c>
      <c r="G127" s="11">
        <v>1</v>
      </c>
      <c r="H127" s="29">
        <v>16134</v>
      </c>
      <c r="I127" s="29">
        <v>8652</v>
      </c>
      <c r="J127" s="20">
        <v>242</v>
      </c>
      <c r="K127" s="19"/>
      <c r="L127" s="19"/>
      <c r="M127" s="20"/>
    </row>
    <row r="128" spans="2:13" s="7" customFormat="1" ht="15.75" customHeight="1">
      <c r="B128" s="8">
        <v>116</v>
      </c>
      <c r="C128" s="6" t="s">
        <v>60</v>
      </c>
      <c r="D128" s="10" t="s">
        <v>91</v>
      </c>
      <c r="E128" s="10" t="s">
        <v>95</v>
      </c>
      <c r="F128" s="16">
        <v>39568</v>
      </c>
      <c r="G128" s="11">
        <v>1</v>
      </c>
      <c r="H128" s="29">
        <v>88709</v>
      </c>
      <c r="I128" s="29">
        <v>42567</v>
      </c>
      <c r="J128" s="20">
        <v>1995</v>
      </c>
      <c r="K128" s="19"/>
      <c r="L128" s="19"/>
      <c r="M128" s="20"/>
    </row>
    <row r="129" spans="2:13" s="7" customFormat="1" ht="15.75" customHeight="1">
      <c r="B129" s="8">
        <v>117</v>
      </c>
      <c r="C129" s="6" t="s">
        <v>93</v>
      </c>
      <c r="D129" s="10" t="s">
        <v>91</v>
      </c>
      <c r="E129" s="10" t="s">
        <v>95</v>
      </c>
      <c r="F129" s="16">
        <v>39721</v>
      </c>
      <c r="G129" s="11">
        <v>1</v>
      </c>
      <c r="H129" s="29">
        <v>14159</v>
      </c>
      <c r="I129" s="29">
        <v>519</v>
      </c>
      <c r="J129" s="20"/>
      <c r="K129" s="19"/>
      <c r="L129" s="19"/>
      <c r="M129" s="20"/>
    </row>
    <row r="130" spans="2:13" s="7" customFormat="1" ht="15.75" customHeight="1">
      <c r="B130" s="8">
        <v>118</v>
      </c>
      <c r="C130" s="6" t="s">
        <v>99</v>
      </c>
      <c r="D130" s="10" t="s">
        <v>91</v>
      </c>
      <c r="E130" s="10" t="s">
        <v>95</v>
      </c>
      <c r="F130" s="16">
        <v>39721</v>
      </c>
      <c r="G130" s="11">
        <v>1</v>
      </c>
      <c r="H130" s="29">
        <v>84808</v>
      </c>
      <c r="I130" s="29">
        <v>5952</v>
      </c>
      <c r="J130" s="20"/>
      <c r="K130" s="19"/>
      <c r="L130" s="19"/>
      <c r="M130" s="20"/>
    </row>
    <row r="131" spans="2:13" s="7" customFormat="1" ht="15.75" customHeight="1">
      <c r="B131" s="8">
        <v>119</v>
      </c>
      <c r="C131" s="6" t="s">
        <v>49</v>
      </c>
      <c r="D131" s="10" t="s">
        <v>91</v>
      </c>
      <c r="E131" s="10" t="s">
        <v>95</v>
      </c>
      <c r="F131" s="16">
        <v>40175</v>
      </c>
      <c r="G131" s="11">
        <v>1</v>
      </c>
      <c r="H131" s="29">
        <v>440879</v>
      </c>
      <c r="I131" s="29">
        <v>198223</v>
      </c>
      <c r="J131" s="20">
        <v>9919</v>
      </c>
      <c r="K131" s="19"/>
      <c r="L131" s="19"/>
      <c r="M131" s="20"/>
    </row>
    <row r="132" spans="2:13" s="7" customFormat="1" ht="15.75" customHeight="1">
      <c r="B132" s="8">
        <v>120</v>
      </c>
      <c r="C132" s="6" t="s">
        <v>49</v>
      </c>
      <c r="D132" s="10" t="s">
        <v>91</v>
      </c>
      <c r="E132" s="10" t="s">
        <v>95</v>
      </c>
      <c r="F132" s="16">
        <v>40543</v>
      </c>
      <c r="G132" s="11">
        <v>1</v>
      </c>
      <c r="H132" s="29">
        <v>532777</v>
      </c>
      <c r="I132" s="29">
        <v>227970</v>
      </c>
      <c r="J132" s="20">
        <v>11987</v>
      </c>
      <c r="K132" s="19"/>
      <c r="L132" s="19"/>
      <c r="M132" s="20"/>
    </row>
    <row r="133" spans="2:13" s="7" customFormat="1" ht="15.75" customHeight="1">
      <c r="B133" s="8">
        <v>121</v>
      </c>
      <c r="C133" s="6" t="s">
        <v>49</v>
      </c>
      <c r="D133" s="10" t="s">
        <v>91</v>
      </c>
      <c r="E133" s="10" t="s">
        <v>95</v>
      </c>
      <c r="F133" s="16">
        <v>40695</v>
      </c>
      <c r="G133" s="11">
        <v>1</v>
      </c>
      <c r="H133" s="29">
        <v>1443070</v>
      </c>
      <c r="I133" s="29">
        <v>593007</v>
      </c>
      <c r="J133" s="20">
        <v>54115</v>
      </c>
      <c r="K133" s="19"/>
      <c r="L133" s="19"/>
      <c r="M133" s="20"/>
    </row>
    <row r="134" spans="2:13" s="7" customFormat="1" ht="15.75" customHeight="1">
      <c r="B134" s="8">
        <v>122</v>
      </c>
      <c r="C134" s="10" t="s">
        <v>57</v>
      </c>
      <c r="D134" s="10" t="s">
        <v>91</v>
      </c>
      <c r="E134" s="10" t="s">
        <v>95</v>
      </c>
      <c r="F134" s="16">
        <v>40908</v>
      </c>
      <c r="G134" s="11">
        <v>1</v>
      </c>
      <c r="H134" s="29">
        <v>696365</v>
      </c>
      <c r="I134" s="29">
        <v>277605</v>
      </c>
      <c r="J134" s="20">
        <v>15668</v>
      </c>
      <c r="K134" s="19"/>
      <c r="L134" s="19"/>
      <c r="M134" s="20"/>
    </row>
    <row r="135" spans="2:13" s="7" customFormat="1" ht="15.75" customHeight="1">
      <c r="B135" s="8">
        <v>123</v>
      </c>
      <c r="C135" s="6" t="s">
        <v>93</v>
      </c>
      <c r="D135" s="10" t="s">
        <v>91</v>
      </c>
      <c r="E135" s="10" t="s">
        <v>95</v>
      </c>
      <c r="F135" s="16">
        <v>40908</v>
      </c>
      <c r="G135" s="11">
        <v>1</v>
      </c>
      <c r="H135" s="29">
        <v>888500</v>
      </c>
      <c r="I135" s="29">
        <v>354272</v>
      </c>
      <c r="J135" s="20">
        <v>22213</v>
      </c>
      <c r="K135" s="19"/>
      <c r="L135" s="19"/>
      <c r="M135" s="20"/>
    </row>
    <row r="136" spans="2:13" s="7" customFormat="1" ht="15.75" customHeight="1">
      <c r="B136" s="8">
        <v>124</v>
      </c>
      <c r="C136" s="6" t="s">
        <v>34</v>
      </c>
      <c r="D136" s="10" t="s">
        <v>91</v>
      </c>
      <c r="E136" s="10" t="s">
        <v>95</v>
      </c>
      <c r="F136" s="16">
        <v>40908</v>
      </c>
      <c r="G136" s="11">
        <v>1</v>
      </c>
      <c r="H136" s="29">
        <v>109519</v>
      </c>
      <c r="I136" s="29">
        <v>43239</v>
      </c>
      <c r="J136" s="20">
        <v>4106</v>
      </c>
      <c r="K136" s="19"/>
      <c r="L136" s="19"/>
      <c r="M136" s="20"/>
    </row>
    <row r="137" spans="2:13" s="7" customFormat="1" ht="15.75" customHeight="1">
      <c r="B137" s="8">
        <v>125</v>
      </c>
      <c r="C137" s="6" t="s">
        <v>34</v>
      </c>
      <c r="D137" s="10" t="s">
        <v>91</v>
      </c>
      <c r="E137" s="10" t="s">
        <v>95</v>
      </c>
      <c r="F137" s="16">
        <v>40908</v>
      </c>
      <c r="G137" s="11">
        <v>1</v>
      </c>
      <c r="H137" s="29">
        <v>145193</v>
      </c>
      <c r="I137" s="29">
        <v>57324</v>
      </c>
      <c r="J137" s="20">
        <v>3630</v>
      </c>
      <c r="K137" s="19"/>
      <c r="L137" s="19"/>
      <c r="M137" s="20"/>
    </row>
    <row r="138" spans="2:13" s="7" customFormat="1" ht="15.75" customHeight="1">
      <c r="B138" s="8">
        <v>126</v>
      </c>
      <c r="C138" s="6" t="s">
        <v>34</v>
      </c>
      <c r="D138" s="10" t="s">
        <v>91</v>
      </c>
      <c r="E138" s="10" t="s">
        <v>95</v>
      </c>
      <c r="F138" s="16">
        <v>40908</v>
      </c>
      <c r="G138" s="11">
        <v>1</v>
      </c>
      <c r="H138" s="29">
        <v>1723143</v>
      </c>
      <c r="I138" s="29">
        <v>743082</v>
      </c>
      <c r="J138" s="20">
        <v>64617</v>
      </c>
      <c r="K138" s="19"/>
      <c r="L138" s="19"/>
      <c r="M138" s="20"/>
    </row>
    <row r="139" spans="2:13" s="7" customFormat="1" ht="15.75" customHeight="1">
      <c r="B139" s="8">
        <v>127</v>
      </c>
      <c r="C139" s="6" t="s">
        <v>49</v>
      </c>
      <c r="D139" s="10" t="s">
        <v>91</v>
      </c>
      <c r="E139" s="10" t="s">
        <v>95</v>
      </c>
      <c r="F139" s="16">
        <v>41639</v>
      </c>
      <c r="G139" s="11">
        <v>1</v>
      </c>
      <c r="H139" s="29">
        <v>12090</v>
      </c>
      <c r="I139" s="29">
        <v>4131</v>
      </c>
      <c r="J139" s="20">
        <v>272</v>
      </c>
      <c r="K139" s="19"/>
      <c r="L139" s="19"/>
      <c r="M139" s="20"/>
    </row>
    <row r="140" spans="2:13" s="7" customFormat="1" ht="15.75" customHeight="1">
      <c r="B140" s="8">
        <v>128</v>
      </c>
      <c r="C140" s="6" t="s">
        <v>49</v>
      </c>
      <c r="D140" s="10" t="s">
        <v>91</v>
      </c>
      <c r="E140" s="10" t="s">
        <v>95</v>
      </c>
      <c r="F140" s="16">
        <v>41639</v>
      </c>
      <c r="G140" s="11">
        <v>1</v>
      </c>
      <c r="H140" s="29">
        <v>12090</v>
      </c>
      <c r="I140" s="29">
        <v>4131</v>
      </c>
      <c r="J140" s="20">
        <v>272</v>
      </c>
      <c r="K140" s="19"/>
      <c r="L140" s="19"/>
      <c r="M140" s="20"/>
    </row>
    <row r="141" spans="2:13" s="7" customFormat="1" ht="15.75" customHeight="1">
      <c r="B141" s="8">
        <v>129</v>
      </c>
      <c r="C141" s="6" t="s">
        <v>49</v>
      </c>
      <c r="D141" s="10" t="s">
        <v>91</v>
      </c>
      <c r="E141" s="10" t="s">
        <v>95</v>
      </c>
      <c r="F141" s="16">
        <v>42004</v>
      </c>
      <c r="G141" s="11">
        <v>1</v>
      </c>
      <c r="H141" s="29">
        <v>234507</v>
      </c>
      <c r="I141" s="29">
        <v>84895</v>
      </c>
      <c r="J141" s="20">
        <v>5276</v>
      </c>
      <c r="K141" s="19"/>
      <c r="L141" s="19"/>
      <c r="M141" s="20"/>
    </row>
    <row r="142" spans="2:13" s="7" customFormat="1" ht="15.75" customHeight="1">
      <c r="B142" s="8">
        <v>130</v>
      </c>
      <c r="C142" s="6" t="s">
        <v>49</v>
      </c>
      <c r="D142" s="10" t="s">
        <v>91</v>
      </c>
      <c r="E142" s="10" t="s">
        <v>95</v>
      </c>
      <c r="F142" s="16">
        <v>43199</v>
      </c>
      <c r="G142" s="11">
        <v>1</v>
      </c>
      <c r="H142" s="29">
        <v>38781</v>
      </c>
      <c r="I142" s="29">
        <v>5042</v>
      </c>
      <c r="J142" s="20">
        <v>872</v>
      </c>
      <c r="K142" s="19"/>
      <c r="L142" s="19"/>
      <c r="M142" s="20"/>
    </row>
    <row r="143" spans="2:13" s="7" customFormat="1" ht="15.75" customHeight="1">
      <c r="B143" s="8">
        <v>131</v>
      </c>
      <c r="C143" s="6" t="s">
        <v>34</v>
      </c>
      <c r="D143" s="10" t="s">
        <v>91</v>
      </c>
      <c r="E143" s="10" t="s">
        <v>95</v>
      </c>
      <c r="F143" s="16">
        <v>43199</v>
      </c>
      <c r="G143" s="11">
        <v>1</v>
      </c>
      <c r="H143" s="29">
        <v>542068</v>
      </c>
      <c r="I143" s="29">
        <v>186881</v>
      </c>
      <c r="J143" s="20">
        <v>20327</v>
      </c>
      <c r="K143" s="19"/>
      <c r="L143" s="19"/>
      <c r="M143" s="20"/>
    </row>
    <row r="144" spans="2:13" s="7" customFormat="1" ht="15.75" customHeight="1">
      <c r="B144" s="8">
        <v>132</v>
      </c>
      <c r="C144" s="6" t="s">
        <v>49</v>
      </c>
      <c r="D144" s="10" t="s">
        <v>91</v>
      </c>
      <c r="E144" s="10" t="s">
        <v>95</v>
      </c>
      <c r="F144" s="16">
        <v>44518</v>
      </c>
      <c r="G144" s="11">
        <v>1</v>
      </c>
      <c r="H144" s="29">
        <v>3329963</v>
      </c>
      <c r="I144" s="29">
        <v>1212435</v>
      </c>
      <c r="J144" s="20">
        <v>124873</v>
      </c>
      <c r="K144" s="19"/>
      <c r="L144" s="19"/>
      <c r="M144" s="20"/>
    </row>
    <row r="145" spans="2:13" s="7" customFormat="1" ht="15.75" customHeight="1">
      <c r="B145" s="8">
        <v>133</v>
      </c>
      <c r="C145" s="6" t="s">
        <v>49</v>
      </c>
      <c r="D145" s="10" t="s">
        <v>91</v>
      </c>
      <c r="E145" s="10" t="s">
        <v>95</v>
      </c>
      <c r="F145" s="16">
        <v>44518</v>
      </c>
      <c r="G145" s="11">
        <v>1</v>
      </c>
      <c r="H145" s="29">
        <v>35483</v>
      </c>
      <c r="I145" s="29"/>
      <c r="J145" s="20">
        <v>1330</v>
      </c>
      <c r="K145" s="19"/>
      <c r="L145" s="19"/>
      <c r="M145" s="20"/>
    </row>
    <row r="146" spans="2:13" s="7" customFormat="1" ht="15.75" customHeight="1">
      <c r="B146" s="8">
        <v>134</v>
      </c>
      <c r="C146" s="6" t="s">
        <v>49</v>
      </c>
      <c r="D146" s="10" t="s">
        <v>91</v>
      </c>
      <c r="E146" s="10" t="s">
        <v>96</v>
      </c>
      <c r="F146" s="16">
        <v>22463</v>
      </c>
      <c r="G146" s="11">
        <v>1</v>
      </c>
      <c r="H146" s="29">
        <v>2732154</v>
      </c>
      <c r="I146" s="29">
        <v>86680</v>
      </c>
      <c r="J146" s="20">
        <v>59173</v>
      </c>
      <c r="K146" s="19"/>
      <c r="L146" s="19"/>
      <c r="M146" s="20"/>
    </row>
    <row r="147" spans="2:13" s="7" customFormat="1" ht="15.75" customHeight="1">
      <c r="B147" s="8">
        <v>135</v>
      </c>
      <c r="C147" s="6" t="s">
        <v>49</v>
      </c>
      <c r="D147" s="10" t="s">
        <v>91</v>
      </c>
      <c r="E147" s="10" t="s">
        <v>96</v>
      </c>
      <c r="F147" s="16">
        <v>33390</v>
      </c>
      <c r="G147" s="11">
        <v>1</v>
      </c>
      <c r="H147" s="29">
        <v>83737</v>
      </c>
      <c r="I147" s="29">
        <v>15451</v>
      </c>
      <c r="J147" s="30"/>
      <c r="K147" s="19"/>
      <c r="L147" s="19"/>
      <c r="M147" s="20"/>
    </row>
    <row r="148" spans="2:13" s="7" customFormat="1" ht="15.75" customHeight="1">
      <c r="B148" s="36" t="s">
        <v>17</v>
      </c>
      <c r="C148" s="36"/>
      <c r="D148" s="36"/>
      <c r="E148" s="36"/>
      <c r="F148" s="36"/>
      <c r="G148" s="22"/>
      <c r="H148" s="31">
        <f>SUBTOTAL(9,H14:H147)</f>
        <v>57400362.227229983</v>
      </c>
      <c r="I148" s="31">
        <f t="shared" ref="I148:J148" si="0">SUBTOTAL(9,I14:I147)</f>
        <v>16869878.39494</v>
      </c>
      <c r="J148" s="31">
        <f t="shared" si="0"/>
        <v>13928801.458251256</v>
      </c>
      <c r="K148" s="22"/>
      <c r="L148" s="22"/>
      <c r="M148" s="22"/>
    </row>
    <row r="149" spans="2:13" s="7" customFormat="1" ht="15.75" customHeight="1">
      <c r="B149" s="36" t="s">
        <v>18</v>
      </c>
      <c r="C149" s="36"/>
      <c r="D149" s="36"/>
      <c r="E149" s="36"/>
      <c r="F149" s="36"/>
      <c r="G149" s="22"/>
      <c r="H149" s="31">
        <f>H148</f>
        <v>57400362.227229983</v>
      </c>
      <c r="I149" s="31">
        <f t="shared" ref="I149" si="1">I148</f>
        <v>16869878.39494</v>
      </c>
      <c r="J149" s="32">
        <f>J148</f>
        <v>13928801.458251256</v>
      </c>
      <c r="K149" s="22"/>
      <c r="L149" s="22"/>
      <c r="M149" s="22"/>
    </row>
    <row r="150" spans="2:13" s="7" customFormat="1">
      <c r="K150" s="21"/>
      <c r="L150" s="21"/>
      <c r="M150" s="21"/>
    </row>
  </sheetData>
  <autoFilter ref="A11:M149"/>
  <mergeCells count="19">
    <mergeCell ref="A6:M6"/>
    <mergeCell ref="A7:M7"/>
    <mergeCell ref="A3:M3"/>
    <mergeCell ref="A4:M4"/>
    <mergeCell ref="A5:M5"/>
    <mergeCell ref="G10:G11"/>
    <mergeCell ref="H10:H11"/>
    <mergeCell ref="I10:I11"/>
    <mergeCell ref="J10:J11"/>
    <mergeCell ref="B13:M13"/>
    <mergeCell ref="B148:F148"/>
    <mergeCell ref="B149:F149"/>
    <mergeCell ref="F9:F11"/>
    <mergeCell ref="B9:B11"/>
    <mergeCell ref="C9:C11"/>
    <mergeCell ref="D9:D11"/>
    <mergeCell ref="E9:E11"/>
    <mergeCell ref="K9:K11"/>
    <mergeCell ref="L9:M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мулк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2024-10-08T05:53:36Z</dcterms:modified>
</cp:coreProperties>
</file>