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42" activeTab="9"/>
  </bookViews>
  <sheets>
    <sheet name="УММ " sheetId="1" r:id="rId1"/>
    <sheet name="Сл. пут " sheetId="2" r:id="rId2"/>
    <sheet name="ДПТ" sheetId="3" r:id="rId3"/>
    <sheet name="ДПЭ" sheetId="4" r:id="rId4"/>
    <sheet name="ДСУ" sheetId="5" r:id="rId5"/>
    <sheet name="ВРД " sheetId="6" r:id="rId6"/>
    <sheet name="УЭФ " sheetId="7" r:id="rId7"/>
    <sheet name="СЦБ и Связи" sheetId="8" r:id="rId8"/>
    <sheet name="УЭХ" sheetId="9" r:id="rId9"/>
    <sheet name="ТЯГА" sheetId="10" r:id="rId10"/>
  </sheets>
  <definedNames>
    <definedName name="OLE_LINK1" localSheetId="8">'УЭХ'!$A$51</definedName>
    <definedName name="_xlnm.Print_Area" localSheetId="5">'ВРД '!$A$1:$H$75</definedName>
    <definedName name="_xlnm.Print_Area" localSheetId="3">'ДПЭ'!$A$1:$I$61</definedName>
    <definedName name="_xlnm.Print_Area" localSheetId="4">'ДСУ'!$A$1:$K$93</definedName>
    <definedName name="_xlnm.Print_Area" localSheetId="1">'Сл. пут '!$A$1:$O$50</definedName>
    <definedName name="_xlnm.Print_Area" localSheetId="7">'СЦБ и Связи'!$A$1:$N$31</definedName>
    <definedName name="_xlnm.Print_Area" localSheetId="0">'УММ '!$A$1:$O$68</definedName>
    <definedName name="_xlnm.Print_Area" localSheetId="6">'УЭФ '!$A$1:$W$88</definedName>
    <definedName name="_xlnm.Print_Area" localSheetId="8">'УЭХ'!$A$50:$O$80</definedName>
  </definedNames>
  <calcPr fullCalcOnLoad="1"/>
</workbook>
</file>

<file path=xl/sharedStrings.xml><?xml version="1.0" encoding="utf-8"?>
<sst xmlns="http://schemas.openxmlformats.org/spreadsheetml/2006/main" count="1446" uniqueCount="717">
  <si>
    <t>Наименование</t>
  </si>
  <si>
    <t>шт</t>
  </si>
  <si>
    <t>кг</t>
  </si>
  <si>
    <t>пар</t>
  </si>
  <si>
    <t>№ чертежа, марки</t>
  </si>
  <si>
    <t>Ед. изм.</t>
  </si>
  <si>
    <t>Листовая рессора</t>
  </si>
  <si>
    <t>5ТП.285.001</t>
  </si>
  <si>
    <t>46.06.077</t>
  </si>
  <si>
    <t>Изолятор проходной</t>
  </si>
  <si>
    <t>6ТП.280.012</t>
  </si>
  <si>
    <t>8ТП.570.060</t>
  </si>
  <si>
    <t>ТУМ00П.533.413.606</t>
  </si>
  <si>
    <t>5ТП.070.046</t>
  </si>
  <si>
    <t>6ТП.031.264</t>
  </si>
  <si>
    <t>Компрессор КТ-6</t>
  </si>
  <si>
    <t>8ТП.240.035-01</t>
  </si>
  <si>
    <t>8ТП.240.035</t>
  </si>
  <si>
    <t>5ТП.300.109</t>
  </si>
  <si>
    <t>5ТП.300.111</t>
  </si>
  <si>
    <t>5ТП.300.110</t>
  </si>
  <si>
    <t>5ТП.300.113</t>
  </si>
  <si>
    <t>5ТЛ.234.112</t>
  </si>
  <si>
    <t>Рубильник Р-22П</t>
  </si>
  <si>
    <t>2ТП.523.001</t>
  </si>
  <si>
    <t>Медь катодная</t>
  </si>
  <si>
    <t xml:space="preserve">Обратный клапан </t>
  </si>
  <si>
    <t>Э-155</t>
  </si>
  <si>
    <t>Электронагреватель трубчатый</t>
  </si>
  <si>
    <t>Вольтметр М-151</t>
  </si>
  <si>
    <t>Рукав Р-17</t>
  </si>
  <si>
    <t>К-т</t>
  </si>
  <si>
    <t>Январь</t>
  </si>
  <si>
    <t>Февраль</t>
  </si>
  <si>
    <t>Март</t>
  </si>
  <si>
    <t>Апрель</t>
  </si>
  <si>
    <t>Май</t>
  </si>
  <si>
    <t>Июль</t>
  </si>
  <si>
    <t>Июнь</t>
  </si>
  <si>
    <t>Август</t>
  </si>
  <si>
    <t>Сентябрь</t>
  </si>
  <si>
    <t>Цилиндрическая пружина</t>
  </si>
  <si>
    <t>8ТП.284.066</t>
  </si>
  <si>
    <t>Октябрь</t>
  </si>
  <si>
    <t>Ноябрь</t>
  </si>
  <si>
    <t>Декабрь</t>
  </si>
  <si>
    <t>сумма</t>
  </si>
  <si>
    <t>на 2021г.</t>
  </si>
  <si>
    <t>№</t>
  </si>
  <si>
    <t>Цена</t>
  </si>
  <si>
    <t>Сумма</t>
  </si>
  <si>
    <t xml:space="preserve">шт </t>
  </si>
  <si>
    <t xml:space="preserve">Рукав Р-17 </t>
  </si>
  <si>
    <t>Колодки композиционные</t>
  </si>
  <si>
    <t>Центрирующая балочка</t>
  </si>
  <si>
    <t>Маятниковые подвески</t>
  </si>
  <si>
    <t>Упорная плита</t>
  </si>
  <si>
    <t>Шт</t>
  </si>
  <si>
    <t>Клин тягового хомута</t>
  </si>
  <si>
    <t>Манжет 300 мм.</t>
  </si>
  <si>
    <t>Манжет 400 мм.</t>
  </si>
  <si>
    <t xml:space="preserve">Сварочная проволока </t>
  </si>
  <si>
    <t>тн</t>
  </si>
  <si>
    <t>Электроды</t>
  </si>
  <si>
    <t xml:space="preserve">Шестигранник 36мм </t>
  </si>
  <si>
    <t>Швеллер 8 мм</t>
  </si>
  <si>
    <t>Сверло 1х30 мм</t>
  </si>
  <si>
    <t>Плашки 10х30 мм</t>
  </si>
  <si>
    <t xml:space="preserve">Метчики гаечные м-12х10  </t>
  </si>
  <si>
    <t>Фреза прорезные  125х3,5</t>
  </si>
  <si>
    <t xml:space="preserve">Центр упорный М-4,2 </t>
  </si>
  <si>
    <t xml:space="preserve">Бура </t>
  </si>
  <si>
    <t>Итого:</t>
  </si>
  <si>
    <t xml:space="preserve">                                                             </t>
  </si>
  <si>
    <t xml:space="preserve">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</si>
  <si>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</t>
  </si>
  <si>
    <t xml:space="preserve">                             НА МАТЕРИАЛЬНО- ТЕХНИЧЕСКОЕ СНАБЖЕНИЕ ДЛЯ ДУМКАРОВ 2ВС-105 НА 2019 ГОД</t>
  </si>
  <si>
    <t xml:space="preserve"> </t>
  </si>
  <si>
    <t xml:space="preserve">                                                      По кварталам</t>
  </si>
  <si>
    <t xml:space="preserve">    Наименование</t>
  </si>
  <si>
    <t>Материалов и зап.частей</t>
  </si>
  <si>
    <t>I квартал</t>
  </si>
  <si>
    <t xml:space="preserve">                                                                     Зап.части</t>
  </si>
  <si>
    <t>Автосцепка в сборе</t>
  </si>
  <si>
    <t>Тяговой хомут</t>
  </si>
  <si>
    <t xml:space="preserve">Замок автосепки                                </t>
  </si>
  <si>
    <t>Валика подьемник</t>
  </si>
  <si>
    <t>Концевые краны</t>
  </si>
  <si>
    <t>Разобщительный кран</t>
  </si>
  <si>
    <t xml:space="preserve">Предохранитель от </t>
  </si>
  <si>
    <t>саморасцепа</t>
  </si>
  <si>
    <t>Поглощаюий аппарат</t>
  </si>
  <si>
    <t xml:space="preserve">Колотки </t>
  </si>
  <si>
    <t>композиционные</t>
  </si>
  <si>
    <t>Манжеты 689х689 мм.</t>
  </si>
  <si>
    <t xml:space="preserve">   </t>
  </si>
  <si>
    <t>Сварочная проволовка</t>
  </si>
  <si>
    <t>8 008 695 .65</t>
  </si>
  <si>
    <t>Флюс сварочный</t>
  </si>
  <si>
    <t>2 500 000</t>
  </si>
  <si>
    <t>Круг ст.80-70 мм.</t>
  </si>
  <si>
    <t>Круг ст.90-100 мм.</t>
  </si>
  <si>
    <t>Круг ст.100-80 мм.</t>
  </si>
  <si>
    <t>Катанка 6-8 мм.</t>
  </si>
  <si>
    <t>Сырая резина 6мм</t>
  </si>
  <si>
    <t>Лист 14мм</t>
  </si>
  <si>
    <t>Круг 24мм</t>
  </si>
  <si>
    <t>65 00 000</t>
  </si>
  <si>
    <t xml:space="preserve">Круг    32-40мм </t>
  </si>
  <si>
    <t>9 000 000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</si>
  <si>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</si>
  <si>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ЗАЯВКА             </t>
    </r>
  </si>
  <si>
    <t xml:space="preserve">Плашки труб.  1/2, 1/4, 3/4. </t>
  </si>
  <si>
    <t>Ед.</t>
  </si>
  <si>
    <t>изм.</t>
  </si>
  <si>
    <t>Обозначения</t>
  </si>
  <si>
    <t>цена</t>
  </si>
  <si>
    <t>Крышка цилиндра Д-50</t>
  </si>
  <si>
    <t>Д50.01.002</t>
  </si>
  <si>
    <t>Плунжерная пара Д50</t>
  </si>
  <si>
    <t>Д50.27.104сб</t>
  </si>
  <si>
    <t>Распылитель форсунок Д50</t>
  </si>
  <si>
    <t>Д50.17.101сб</t>
  </si>
  <si>
    <t xml:space="preserve">Форсунка в сборе Д50 </t>
  </si>
  <si>
    <t>Д50.17.1сб</t>
  </si>
  <si>
    <t>Секция калорифера</t>
  </si>
  <si>
    <t>ТЭ2.47.6.сб</t>
  </si>
  <si>
    <t>Эл. щетка ТЭД 118</t>
  </si>
  <si>
    <t>ЭГ 61 2/12,5х40х60</t>
  </si>
  <si>
    <t>ЭГ 61 АСВН 68.52.71.007</t>
  </si>
  <si>
    <t>Эл. щетка ГП 300</t>
  </si>
  <si>
    <t>ЭГ 14 2/12,5х32х64</t>
  </si>
  <si>
    <t>Эл щетка 2х машинный агрегат</t>
  </si>
  <si>
    <t>ЭГ 14 12,5х44х40</t>
  </si>
  <si>
    <t>Лампа прожекторный</t>
  </si>
  <si>
    <t>ПЖ50х500 ГОСТ 7874-66</t>
  </si>
  <si>
    <t>Лампа буферный</t>
  </si>
  <si>
    <t>Ж80х60 ГОСТ 1181-65</t>
  </si>
  <si>
    <t>Лампа пальцевая</t>
  </si>
  <si>
    <t>Ж-4-10</t>
  </si>
  <si>
    <t>Ремень компрессор КТ-6</t>
  </si>
  <si>
    <t>1250А</t>
  </si>
  <si>
    <t>Ремень привода генератора, привода обдува</t>
  </si>
  <si>
    <t>2240Б</t>
  </si>
  <si>
    <t xml:space="preserve"> Ремень привода компрессора мотовоза</t>
  </si>
  <si>
    <t>25 641111 07</t>
  </si>
  <si>
    <t>Колодка тормозная гребневая</t>
  </si>
  <si>
    <t>ГОСТ 30249-97</t>
  </si>
  <si>
    <t>Колодка тормозная дрезины</t>
  </si>
  <si>
    <t>535.063.01А</t>
  </si>
  <si>
    <t>№
п/п</t>
  </si>
  <si>
    <t>Ед.
изм</t>
  </si>
  <si>
    <t>кол-во</t>
  </si>
  <si>
    <t>Рельсы Р65</t>
  </si>
  <si>
    <t>Накладки Р-65</t>
  </si>
  <si>
    <t>Болты стыковые 
с гайкой</t>
  </si>
  <si>
    <t>Шайбы стыковые</t>
  </si>
  <si>
    <t>к-т</t>
  </si>
  <si>
    <t>Шпалы ж/б</t>
  </si>
  <si>
    <t>Шпалы деревянные</t>
  </si>
  <si>
    <t>Брус переводной</t>
  </si>
  <si>
    <t>Путевые шурупы</t>
  </si>
  <si>
    <t>Прокладки надшпальные</t>
  </si>
  <si>
    <t>Прокладки подрельсовые</t>
  </si>
  <si>
    <t>Шланг кислородный</t>
  </si>
  <si>
    <t>м</t>
  </si>
  <si>
    <t>Редуктор пропанов.</t>
  </si>
  <si>
    <t>Редуктор  кислородный</t>
  </si>
  <si>
    <t>Кислород</t>
  </si>
  <si>
    <t>м3</t>
  </si>
  <si>
    <t>Лопаты штык.</t>
  </si>
  <si>
    <t>Лопаты совк.</t>
  </si>
  <si>
    <t>Молоток путейский</t>
  </si>
  <si>
    <t>Ключ путейский</t>
  </si>
  <si>
    <t>№ п/п</t>
  </si>
  <si>
    <t>Наименование материалов</t>
  </si>
  <si>
    <t>Ед.изм</t>
  </si>
  <si>
    <t>Кол-во</t>
  </si>
  <si>
    <t>на 2021 год</t>
  </si>
  <si>
    <t>Сталь круг16Х20 мм2</t>
  </si>
  <si>
    <t>Тн.</t>
  </si>
  <si>
    <t>Сталь полосов 4 – 40 мм2</t>
  </si>
  <si>
    <t>Труба 25 мм2</t>
  </si>
  <si>
    <t>М</t>
  </si>
  <si>
    <t>Проволка  бимет. БСМ</t>
  </si>
  <si>
    <t>Проволка  бимет.</t>
  </si>
  <si>
    <t>Уголок 63Х63</t>
  </si>
  <si>
    <t>Швеллер № 5</t>
  </si>
  <si>
    <t>Светодиодные лампы 7 Вт</t>
  </si>
  <si>
    <t>Светодиодные лампы 9 Вт</t>
  </si>
  <si>
    <t>Светодиодные лампы 13 Вт</t>
  </si>
  <si>
    <t>Светодиодные лампы 40 Вт</t>
  </si>
  <si>
    <t>Автомат 25А</t>
  </si>
  <si>
    <t>Автомат 63А</t>
  </si>
  <si>
    <t>Автомат 250А</t>
  </si>
  <si>
    <t>Изолента х/б</t>
  </si>
  <si>
    <t>Ключи гаечные 14÷60</t>
  </si>
  <si>
    <t>Резак для газосварки</t>
  </si>
  <si>
    <t>ИТОГО</t>
  </si>
  <si>
    <t>Провод МФ – 100</t>
  </si>
  <si>
    <t>Провод МГГ</t>
  </si>
  <si>
    <t>Провод А – 185</t>
  </si>
  <si>
    <t>Канат  12 – 14,5   мм2</t>
  </si>
  <si>
    <t>М.</t>
  </si>
  <si>
    <t>Канат  6 – 8 мм2</t>
  </si>
  <si>
    <t>Лес круглый</t>
  </si>
  <si>
    <t>Катанка  6 мм2</t>
  </si>
  <si>
    <t>Ж/б фунд.3х угол.</t>
  </si>
  <si>
    <t>Опоры УМ 15/10</t>
  </si>
  <si>
    <t xml:space="preserve">Ж/б фунд.8ми анкерный </t>
  </si>
  <si>
    <t>Изолятор ПФ - 70</t>
  </si>
  <si>
    <t>шт.</t>
  </si>
  <si>
    <t>Полотно ножов</t>
  </si>
  <si>
    <t>Штанга заземляющая</t>
  </si>
  <si>
    <t>Болты крюковые</t>
  </si>
  <si>
    <t>Болт М – 16</t>
  </si>
  <si>
    <t>Серьга КС – 075</t>
  </si>
  <si>
    <t>Зажим КС – 064</t>
  </si>
  <si>
    <t>Замок  КС – 078</t>
  </si>
  <si>
    <t>Зажим КС – 046</t>
  </si>
  <si>
    <t>Зажим КС – 049</t>
  </si>
  <si>
    <t>Зажим КС – 053</t>
  </si>
  <si>
    <t>Зажим КС – 054</t>
  </si>
  <si>
    <t>Зажим КС – 059</t>
  </si>
  <si>
    <t>Зажим с ушк. КС 023</t>
  </si>
  <si>
    <t>Зажим  КС -035</t>
  </si>
  <si>
    <t>Седло КС-008</t>
  </si>
  <si>
    <t>Седло КС-009</t>
  </si>
  <si>
    <t>Седло КС-010</t>
  </si>
  <si>
    <t>Седло КС-011</t>
  </si>
  <si>
    <t>Держ. без ушк  КС-024</t>
  </si>
  <si>
    <t>Ушко одн.лапч КС-012</t>
  </si>
  <si>
    <t>Ушко двулапч. КС-013</t>
  </si>
  <si>
    <t>Муфта натяжная</t>
  </si>
  <si>
    <t>Зажим  ПАМ</t>
  </si>
  <si>
    <t>Блок компенсат.</t>
  </si>
  <si>
    <t>Планка соединит.</t>
  </si>
  <si>
    <t>Бугель</t>
  </si>
  <si>
    <t>СИ – 4</t>
  </si>
  <si>
    <t>Разъеденительная мачта РКС-3,3кВ 3000 А</t>
  </si>
  <si>
    <t>Секционный изолятор</t>
  </si>
  <si>
    <t xml:space="preserve">материалов и зап.частей </t>
  </si>
  <si>
    <t>Наимование</t>
  </si>
  <si>
    <t xml:space="preserve">дата </t>
  </si>
  <si>
    <t>всего</t>
  </si>
  <si>
    <t>поступление</t>
  </si>
  <si>
    <t>Щековая  дробилка</t>
  </si>
  <si>
    <t>1982г</t>
  </si>
  <si>
    <t>Конусная драбилка</t>
  </si>
  <si>
    <t>Классификатор</t>
  </si>
  <si>
    <t>Грохот  ГИЛ-52</t>
  </si>
  <si>
    <t>Плита дробящая</t>
  </si>
  <si>
    <t>2005г</t>
  </si>
  <si>
    <t>Ремень СВ-7100</t>
  </si>
  <si>
    <t>Силовой  кабель</t>
  </si>
  <si>
    <t>Рубильник Р-400А</t>
  </si>
  <si>
    <t>Автомат 400</t>
  </si>
  <si>
    <t>Электро двигатель 75кВт</t>
  </si>
  <si>
    <t>2015г</t>
  </si>
  <si>
    <t>Ремень СВ-6300</t>
  </si>
  <si>
    <t>Автомат ВА-573 5 250 А</t>
  </si>
  <si>
    <t>Лента транспортерная</t>
  </si>
  <si>
    <t>Редуктор Ц-1 – 315М</t>
  </si>
  <si>
    <t>Электро двигатель 11кВт</t>
  </si>
  <si>
    <t>Электро двигатель 15кВт</t>
  </si>
  <si>
    <t>Электро двигатель 18 кВт</t>
  </si>
  <si>
    <t>Подшипник 312</t>
  </si>
  <si>
    <t>Подшипник 316</t>
  </si>
  <si>
    <t>Силовой кабель КГ 3х16+1х10</t>
  </si>
  <si>
    <t>Силовой кабель АВВГ</t>
  </si>
  <si>
    <t xml:space="preserve">3х35+1х16 </t>
  </si>
  <si>
    <t>Ролики верхние</t>
  </si>
  <si>
    <t>Ролики нижние</t>
  </si>
  <si>
    <t>Монтажный провод АППВ 2х4</t>
  </si>
  <si>
    <t>км</t>
  </si>
  <si>
    <t>Автомат 100А</t>
  </si>
  <si>
    <t>Автомат 125 А</t>
  </si>
  <si>
    <t>Рубильник Р-630 А</t>
  </si>
  <si>
    <t>Автомат АЕ 37-630 А</t>
  </si>
  <si>
    <t>Реле РПУ-1</t>
  </si>
  <si>
    <t>КонцОвики ВПВ-4</t>
  </si>
  <si>
    <t xml:space="preserve">Доски обрезные для трапа </t>
  </si>
  <si>
    <t>Краска чёрная</t>
  </si>
  <si>
    <t>Краска красная</t>
  </si>
  <si>
    <t>Краска голубая</t>
  </si>
  <si>
    <t>Краска белая</t>
  </si>
  <si>
    <t>Подшипник 317</t>
  </si>
  <si>
    <t>Подшипник 318</t>
  </si>
  <si>
    <t>Подшипник 410</t>
  </si>
  <si>
    <t>Подшипник 7507</t>
  </si>
  <si>
    <t>Электро двигатель 22 кВт</t>
  </si>
  <si>
    <t>Подшипник 3626</t>
  </si>
  <si>
    <t>Ремень В20150</t>
  </si>
  <si>
    <t>Эл. Потрон с мал. цоколем</t>
  </si>
  <si>
    <t>Эл. Выключатель</t>
  </si>
  <si>
    <t>Эл. Разетка</t>
  </si>
  <si>
    <t>Лампа лед 30</t>
  </si>
  <si>
    <t>Лампа лед 9</t>
  </si>
  <si>
    <t>Лампа КГ 1000</t>
  </si>
  <si>
    <t>Изолента ХБ</t>
  </si>
  <si>
    <t>Изолента ПХВ</t>
  </si>
  <si>
    <t>Мегом-р ЭС 020212-Г 1000-2500В</t>
  </si>
  <si>
    <t>Перенос. Заземление</t>
  </si>
  <si>
    <t>Задвижки 80-100</t>
  </si>
  <si>
    <t>Задвижки 50</t>
  </si>
  <si>
    <t>Вентиль 15</t>
  </si>
  <si>
    <t>Сжиж.газ</t>
  </si>
  <si>
    <t>Сито грохота</t>
  </si>
  <si>
    <t>Бумага писчая</t>
  </si>
  <si>
    <t>пач</t>
  </si>
  <si>
    <t xml:space="preserve">Газовый редуктор </t>
  </si>
  <si>
    <t xml:space="preserve">Кислородный редуктор </t>
  </si>
  <si>
    <t>Кислородный  шланг</t>
  </si>
  <si>
    <t>Набор инстурм.для слесар</t>
  </si>
  <si>
    <t>комп.</t>
  </si>
  <si>
    <t>Набор ключей</t>
  </si>
  <si>
    <t>Резак сварочный</t>
  </si>
  <si>
    <t>Диэлектрические пер-ки.</t>
  </si>
  <si>
    <t>Электро двигатель 90кВт</t>
  </si>
  <si>
    <t>Наименование запчасты</t>
  </si>
  <si>
    <t>Тип</t>
  </si>
  <si>
    <t>Ед. измер.</t>
  </si>
  <si>
    <t>Насос НШ-32УК-ЗЛ</t>
  </si>
  <si>
    <t>НШ-32</t>
  </si>
  <si>
    <t xml:space="preserve">Гильза-поршень </t>
  </si>
  <si>
    <t>Д-144</t>
  </si>
  <si>
    <t>к-т.</t>
  </si>
  <si>
    <t xml:space="preserve">Кольца поршневые </t>
  </si>
  <si>
    <t xml:space="preserve">Вал коленчатый </t>
  </si>
  <si>
    <t xml:space="preserve">Ремень клиновый </t>
  </si>
  <si>
    <t>А-1280</t>
  </si>
  <si>
    <t>ГАЗ-53</t>
  </si>
  <si>
    <t xml:space="preserve">Вкладыш круговой  </t>
  </si>
  <si>
    <t>Топливный насос ТНВД</t>
  </si>
  <si>
    <t>Шланг тормозной</t>
  </si>
  <si>
    <t>Накладки тормозные</t>
  </si>
  <si>
    <t>Коробка передач</t>
  </si>
  <si>
    <t xml:space="preserve">Манжет </t>
  </si>
  <si>
    <t>120/150</t>
  </si>
  <si>
    <t>Манжет</t>
  </si>
  <si>
    <t>120/90</t>
  </si>
  <si>
    <t>70/90</t>
  </si>
  <si>
    <t>40/60</t>
  </si>
  <si>
    <t>30/50</t>
  </si>
  <si>
    <t xml:space="preserve">Прокладки </t>
  </si>
  <si>
    <t>ПРМ-3 №4</t>
  </si>
  <si>
    <t>Насос НШ-50УК-ЗЛ</t>
  </si>
  <si>
    <t>НШ-50</t>
  </si>
  <si>
    <t xml:space="preserve">Насос масленый </t>
  </si>
  <si>
    <t xml:space="preserve">Головка блока </t>
  </si>
  <si>
    <t xml:space="preserve">Блок шестерней коробки пер. </t>
  </si>
  <si>
    <t>Вал вторичный коробки пер.</t>
  </si>
  <si>
    <t>Стартер – 12 В.</t>
  </si>
  <si>
    <t>Генератор – 12 В.</t>
  </si>
  <si>
    <t xml:space="preserve">Плунжерная пара </t>
  </si>
  <si>
    <t xml:space="preserve">Распылитель </t>
  </si>
  <si>
    <t xml:space="preserve">Ремень </t>
  </si>
  <si>
    <t>А-1250</t>
  </si>
  <si>
    <t>Раб. торм. цилиндр</t>
  </si>
  <si>
    <t xml:space="preserve">Гл. торм. цилиндр </t>
  </si>
  <si>
    <t xml:space="preserve">Лампа 1 конт. </t>
  </si>
  <si>
    <t>12 В.</t>
  </si>
  <si>
    <t>ЯМЗ-238</t>
  </si>
  <si>
    <t xml:space="preserve">Ремень вод. насоса </t>
  </si>
  <si>
    <t>Б-887</t>
  </si>
  <si>
    <t>Стартер 24В</t>
  </si>
  <si>
    <t xml:space="preserve">Канат </t>
  </si>
  <si>
    <t>Ø 20</t>
  </si>
  <si>
    <t>Ø 18</t>
  </si>
  <si>
    <t>Генератор 24В</t>
  </si>
  <si>
    <t>ЯМЗ-236</t>
  </si>
  <si>
    <t>Ø 25</t>
  </si>
  <si>
    <t>ДВС  1-ой компл.</t>
  </si>
  <si>
    <t>ЗИЛ-120</t>
  </si>
  <si>
    <t>кг.</t>
  </si>
  <si>
    <t>ПРМ-3 №3,</t>
  </si>
  <si>
    <t>КЖ-662/66
КЖ-562/269
КЖ-562/263
КЖ-971Б</t>
  </si>
  <si>
    <t>на 2021 год.</t>
  </si>
  <si>
    <t>Провод монтажный НВ 0,75</t>
  </si>
  <si>
    <t>Провод монтажный НВ 1,5</t>
  </si>
  <si>
    <t>Аппарат телеф АТС</t>
  </si>
  <si>
    <t>Аппарат телеф ЦБ</t>
  </si>
  <si>
    <t>км.</t>
  </si>
  <si>
    <t xml:space="preserve">ЗАЯВКА </t>
  </si>
  <si>
    <t>Согласовано:</t>
  </si>
  <si>
    <t xml:space="preserve">                                  "Утверждаю"</t>
  </si>
  <si>
    <t>Представитель доверительного управления</t>
  </si>
  <si>
    <t>Генеральный директор АО "Узбекуголь"</t>
  </si>
  <si>
    <t>Корчагин А.М.________________</t>
  </si>
  <si>
    <t>_________________Кузнецов В.В.</t>
  </si>
  <si>
    <t>И.о. главного инженера ЖТ</t>
  </si>
  <si>
    <t>Хайдаров А.Р.</t>
  </si>
  <si>
    <t xml:space="preserve">Главный технолог </t>
  </si>
  <si>
    <t>Мадалиеа Б.К.</t>
  </si>
  <si>
    <t xml:space="preserve">Главный механик </t>
  </si>
  <si>
    <t>Маматалиев Б.А.</t>
  </si>
  <si>
    <t>Начальник ДПЭ</t>
  </si>
  <si>
    <t>Матризаев Х.У.</t>
  </si>
  <si>
    <t>Начальник ДСУ</t>
  </si>
  <si>
    <t>Тиллаев М.М.</t>
  </si>
  <si>
    <t xml:space="preserve">З А Я В К А                             </t>
  </si>
  <si>
    <t>Начальник ВРД</t>
  </si>
  <si>
    <t>Худойбердиев Р.И.</t>
  </si>
  <si>
    <t>Начальник УЭФ</t>
  </si>
  <si>
    <t>Бурибаев З.</t>
  </si>
  <si>
    <t>Начальник СЦБ и Связи</t>
  </si>
  <si>
    <t>Саиткулов М.У.</t>
  </si>
  <si>
    <t>Элибаев А.М.</t>
  </si>
  <si>
    <t>И.о. Начальника Служба пути</t>
  </si>
  <si>
    <t>Начальник УММ</t>
  </si>
  <si>
    <t>Рузибаев М.М.</t>
  </si>
  <si>
    <t xml:space="preserve">И.о. главного энергетика  </t>
  </si>
  <si>
    <t>Рахманазаров М.М</t>
  </si>
  <si>
    <t>1 квартал</t>
  </si>
  <si>
    <t>2 квартал</t>
  </si>
  <si>
    <t>Итого</t>
  </si>
  <si>
    <t>3 квартал</t>
  </si>
  <si>
    <t>4 квартал</t>
  </si>
  <si>
    <t>ПРМ-3 №6
ПРМ-3 №7
ППРМ №104</t>
  </si>
  <si>
    <t>ППРМ №105
ППРМ №106
ППРМ №107
ППРМ №108
ППРМ №109
ППРМ №110
ППРМ №111</t>
  </si>
  <si>
    <t xml:space="preserve">ДВС 1ой </t>
  </si>
  <si>
    <t xml:space="preserve">Костыл пуиейский </t>
  </si>
  <si>
    <t>L-165 мм</t>
  </si>
  <si>
    <t xml:space="preserve">Болты стқковой с гайкой </t>
  </si>
  <si>
    <t>СП-250 М27 L-200 мм ГОСТ 11530-93, ГОСТ 11530-2014</t>
  </si>
  <si>
    <t>СП-250 М27 L-250 мм ГОСТ 11530-93, ГОСТ 11530-2014</t>
  </si>
  <si>
    <t>СП-250 М27 L-300 мм ГОСТ 11530-93, ГОСТ 11530-2014</t>
  </si>
  <si>
    <t>СП-250 М27 L-350 мм ГОСТ 11530-93, ГОСТ 11530-2014</t>
  </si>
  <si>
    <t>А4 тип 11 марка СП 1/9</t>
  </si>
  <si>
    <t>ЦП-328</t>
  </si>
  <si>
    <t>ЦП-356 ЦП-143</t>
  </si>
  <si>
    <t xml:space="preserve">Сверло </t>
  </si>
  <si>
    <t>D=28-30-32</t>
  </si>
  <si>
    <t>Д 9</t>
  </si>
  <si>
    <t>БПО-5-3</t>
  </si>
  <si>
    <t>БКО 50-12,5</t>
  </si>
  <si>
    <t xml:space="preserve">Гвозди </t>
  </si>
  <si>
    <t>100/125мм</t>
  </si>
  <si>
    <t>ЛКО</t>
  </si>
  <si>
    <t>ЛСП</t>
  </si>
  <si>
    <t>36*41</t>
  </si>
  <si>
    <t xml:space="preserve">Прокладка </t>
  </si>
  <si>
    <t>КБ 65 ГОСТ 16277-93, ТУ14-2Р-294-2005</t>
  </si>
  <si>
    <t>Болт закладной в сьоре</t>
  </si>
  <si>
    <t>ГОСТ 16017-79, 16017-2014</t>
  </si>
  <si>
    <t xml:space="preserve">Болт клемнқй в сборе </t>
  </si>
  <si>
    <t>ГОСТ 16016-79, 16016-2014</t>
  </si>
  <si>
    <t>Мостовые брусья</t>
  </si>
  <si>
    <t>22/26 Д-3,5</t>
  </si>
  <si>
    <t>тин 1А ГОСТ78-40</t>
  </si>
  <si>
    <t>Ш1 ГОСТ 33320-2015, ГОСТ 32.152-2000</t>
  </si>
  <si>
    <t>ТН</t>
  </si>
  <si>
    <t>М-22  L-350 мм</t>
  </si>
  <si>
    <t>Болт крепительные
мостовых брусьев</t>
  </si>
  <si>
    <t>З А Я В К А</t>
  </si>
  <si>
    <t>на приобретение запасных частей и материалов по участку Электрификации  на 2022 год</t>
  </si>
  <si>
    <t>Цена за ед.</t>
  </si>
  <si>
    <t>на 2022 год</t>
  </si>
  <si>
    <t xml:space="preserve">  1-квартал</t>
  </si>
  <si>
    <t xml:space="preserve">  2-квартал</t>
  </si>
  <si>
    <t>3-квартал</t>
  </si>
  <si>
    <t xml:space="preserve"> 4-квартал</t>
  </si>
  <si>
    <t>Уголок 63Х63 гост 8507-85</t>
  </si>
  <si>
    <t>Канат  12 мм2   гост2688-80</t>
  </si>
  <si>
    <t>Канат  6 мм2   гост2688-80</t>
  </si>
  <si>
    <t>Электроды УОМИ</t>
  </si>
  <si>
    <t>Резак газосварочный Р2</t>
  </si>
  <si>
    <t>Лес круглый D18см   L6м</t>
  </si>
  <si>
    <t xml:space="preserve">Штанга заземляющая  3,3 кВт </t>
  </si>
  <si>
    <t>И.о.главного инженера ЖТ</t>
  </si>
  <si>
    <t>Мадалиев Б.К.</t>
  </si>
  <si>
    <t xml:space="preserve">И.о. главного энергетика </t>
  </si>
  <si>
    <t>Бурибаев З.Н.</t>
  </si>
  <si>
    <t xml:space="preserve">Согласовано </t>
  </si>
  <si>
    <t>"Утверждаю"</t>
  </si>
  <si>
    <t xml:space="preserve">Представитель доверительного управления </t>
  </si>
  <si>
    <t>Генеральный   директор  АО "Узбекуголь"</t>
  </si>
  <si>
    <t>Корчагин    А.М.___________________________</t>
  </si>
  <si>
    <t>___________________Кузнецов  В.В.</t>
  </si>
  <si>
    <t>"______" __________________20____г.</t>
  </si>
  <si>
    <t>"______" __________________20___г.</t>
  </si>
  <si>
    <t xml:space="preserve">   Заявка </t>
  </si>
  <si>
    <t xml:space="preserve">                    на приобретения запасных частей  2022 год по участку ДПТ филиала "ЖТ"</t>
  </si>
  <si>
    <t>Тепловоз</t>
  </si>
  <si>
    <t xml:space="preserve">        1  квартал</t>
  </si>
  <si>
    <t xml:space="preserve">        2 квартал</t>
  </si>
  <si>
    <t xml:space="preserve">        3 квартал </t>
  </si>
  <si>
    <t xml:space="preserve">         4 квартал</t>
  </si>
  <si>
    <t>итого кол-во</t>
  </si>
  <si>
    <t>Кольца поршневое  Д50</t>
  </si>
  <si>
    <t>Д50.04.007 маслосъмное</t>
  </si>
  <si>
    <t xml:space="preserve">Д50.04.006 компрессионное </t>
  </si>
  <si>
    <t xml:space="preserve">Д50.04.006А трапетсадальное </t>
  </si>
  <si>
    <t>Поршень Д-50</t>
  </si>
  <si>
    <t>ПД1М.04.004</t>
  </si>
  <si>
    <t>Д50С-06сб</t>
  </si>
  <si>
    <t>Гильза цилиндра Д50</t>
  </si>
  <si>
    <t>Вкладыш шатунный Д-50</t>
  </si>
  <si>
    <t>1 градации</t>
  </si>
  <si>
    <t>2 градации</t>
  </si>
  <si>
    <t>3-градации</t>
  </si>
  <si>
    <t>4-градации</t>
  </si>
  <si>
    <t>5-градации</t>
  </si>
  <si>
    <t>Регулятор РЧО Д-50</t>
  </si>
  <si>
    <t>Д50.27.200сб</t>
  </si>
  <si>
    <t>Секция радиатора охлаж воды и масло</t>
  </si>
  <si>
    <t>7317.000</t>
  </si>
  <si>
    <t>Водяной насос Д50</t>
  </si>
  <si>
    <t>Д50.11</t>
  </si>
  <si>
    <t>Масляный насос Д50</t>
  </si>
  <si>
    <t>2Д50.12-4</t>
  </si>
  <si>
    <t>Привод механического масляного насоса</t>
  </si>
  <si>
    <t>2Д50.34.001</t>
  </si>
  <si>
    <t>Секция топливного насоса в сборе</t>
  </si>
  <si>
    <t>Д50.27.101Сб-1</t>
  </si>
  <si>
    <t>Насос электроуправляемый</t>
  </si>
  <si>
    <t>4ЭТН.06.00.000</t>
  </si>
  <si>
    <t xml:space="preserve">Вентиль ВВ1, 75в </t>
  </si>
  <si>
    <t>ВЭПВ.629406.000</t>
  </si>
  <si>
    <t>Регулятор давления</t>
  </si>
  <si>
    <t>усл.№3РД</t>
  </si>
  <si>
    <t>ТУ34-38-10985-85</t>
  </si>
  <si>
    <t>Диафрагма КТ-6</t>
  </si>
  <si>
    <t>КТ6-06-02</t>
  </si>
  <si>
    <t>ИТОГО:</t>
  </si>
  <si>
    <t xml:space="preserve">                                                                                                                                                  Малая механизация</t>
  </si>
  <si>
    <t>Гильза, поршень, уплотнительные и поршневые кольца, комплект на один цилиндр</t>
  </si>
  <si>
    <t>236-1004005</t>
  </si>
  <si>
    <t>Насос масляный в сборе</t>
  </si>
  <si>
    <t>236-1011014-В3</t>
  </si>
  <si>
    <t>Шестерня первой передачи и заднего хода</t>
  </si>
  <si>
    <t>236-1701112-Б</t>
  </si>
  <si>
    <t>Шестерня второй передачи вторичного вала</t>
  </si>
  <si>
    <t>236-1701127</t>
  </si>
  <si>
    <t>Синхрон второй и третьей передачи</t>
  </si>
  <si>
    <t>236-1701150-Б-2</t>
  </si>
  <si>
    <t xml:space="preserve">Вал промежуточный </t>
  </si>
  <si>
    <t>236-1701048-Б</t>
  </si>
  <si>
    <t>Вал вторичный</t>
  </si>
  <si>
    <t>236-1701105-Б2</t>
  </si>
  <si>
    <t>Муфта выключения сцепления с подшипником в сборе</t>
  </si>
  <si>
    <t>236-1601180-Б2</t>
  </si>
  <si>
    <t>Диск нажимной с кожухом в сборе</t>
  </si>
  <si>
    <t>236К-1601090-Б</t>
  </si>
  <si>
    <t>Диск ведомый в сборе</t>
  </si>
  <si>
    <t>238-1601130-Б</t>
  </si>
  <si>
    <t>Диск ведомый задний в сборе</t>
  </si>
  <si>
    <t>238-1601131</t>
  </si>
  <si>
    <t xml:space="preserve">Вентиль электропневмотический </t>
  </si>
  <si>
    <t>ВВ-32Ш: 24В</t>
  </si>
  <si>
    <t>Плунжерная пара</t>
  </si>
  <si>
    <t>60.1111074-30</t>
  </si>
  <si>
    <t>Распылитель в сборе с иголкой</t>
  </si>
  <si>
    <t>26.1112110-01</t>
  </si>
  <si>
    <t>Генератор зарядный</t>
  </si>
  <si>
    <t>Г1; 6582; 28В, 90А</t>
  </si>
  <si>
    <t>Стартер</t>
  </si>
  <si>
    <t>25.3708-01 ТУ37.003.1059-81</t>
  </si>
  <si>
    <t>Канат стальной (гибкий)</t>
  </si>
  <si>
    <t>13,5 мм</t>
  </si>
  <si>
    <t>метр</t>
  </si>
  <si>
    <t>И.о.начальник филиала ЖТ</t>
  </si>
  <si>
    <t>Куддусов А.М.</t>
  </si>
  <si>
    <t>Главный инженер  ф-ла ЖТ</t>
  </si>
  <si>
    <t>Главный механик :</t>
  </si>
  <si>
    <t>Маматалиев  Б.А.</t>
  </si>
  <si>
    <t>Главный  энергетик :</t>
  </si>
  <si>
    <t>Главный технолог:</t>
  </si>
  <si>
    <t>Мадалиев Б.</t>
  </si>
  <si>
    <t>Начальник  ДПТ:</t>
  </si>
  <si>
    <t>Баратов А.С.</t>
  </si>
  <si>
    <t>№п/п</t>
  </si>
  <si>
    <t>Наименование материала</t>
  </si>
  <si>
    <t>Ед. изм</t>
  </si>
  <si>
    <t>1-Квартал</t>
  </si>
  <si>
    <t>2-Квартал</t>
  </si>
  <si>
    <t>3-Квартал</t>
  </si>
  <si>
    <t>4-Квартал</t>
  </si>
  <si>
    <t>Ремень привода генератора мотовоза 1кл. 1-8,5х8-850 мотовоза</t>
  </si>
  <si>
    <t xml:space="preserve">Электрод УОНИ </t>
  </si>
  <si>
    <t>Электрод МР</t>
  </si>
  <si>
    <t>Газ сжижынный</t>
  </si>
  <si>
    <t>Изолента ПВХ</t>
  </si>
  <si>
    <t>Бумага наждачная</t>
  </si>
  <si>
    <t>п/м</t>
  </si>
  <si>
    <t>"____"__________ 2021г</t>
  </si>
  <si>
    <t>"____"____________ 2021г</t>
  </si>
  <si>
    <t>на приобретение запасных частей и материалов по участку УММ пути  ф-ла "ЖТ"  АО "Узбеуголь" на 2022 год.</t>
  </si>
  <si>
    <t>на приобретение запасных частей и материалов по участку УЭФ ф-ла "ЖТ"  АО "Узбеуголь" на 2022 год.</t>
  </si>
  <si>
    <t>И.о.Начальник филиала ЖТ</t>
  </si>
  <si>
    <t>на приобретение запасных частей и материалов по участку Служба пути  ф-ла "ЖТ"  АО "Узбеуголь" на 2022 год.</t>
  </si>
  <si>
    <t>на приобретение запасных частей и материалов по участку ДСУ ф-ла "ЖТ"  АО "Узбеуголь" на 2022 год.</t>
  </si>
  <si>
    <t>на приобретение запасных частей и материалов по участку ДПЭ ф-ла "ЖТ"  АО "Узбеуголь" на 2022 год.</t>
  </si>
  <si>
    <t>на приобретение запасных частей и материалов по участку СЦБ и Связи ф-ла "ЖТ"  АО "Узбеуголь" на 2022 год.</t>
  </si>
  <si>
    <t>Пружина тележка</t>
  </si>
  <si>
    <t>ТЭМ1.35.30.101</t>
  </si>
  <si>
    <t>На запасные части – материалы ТЕХНИЧЕСКОЕ СНАБЖЕНИЕ   для  думпкаров  2ВС-105 на  2022 год</t>
  </si>
  <si>
    <t xml:space="preserve">Автосцепка в сборе  СА-3 б/у </t>
  </si>
  <si>
    <t>Тяговый хомут от СА-3  б/у</t>
  </si>
  <si>
    <t>Концевые   краны  190</t>
  </si>
  <si>
    <t>Разобщительный кран  379</t>
  </si>
  <si>
    <t>Поглощающий аппарат ПМКП-110, Ш-1  ТМ</t>
  </si>
  <si>
    <t xml:space="preserve">Центрирующая балычка б/у </t>
  </si>
  <si>
    <t xml:space="preserve">Упорная плита б/у </t>
  </si>
  <si>
    <t xml:space="preserve">Клин тягового хомута б/у </t>
  </si>
  <si>
    <t>Прибор главная  часть  270</t>
  </si>
  <si>
    <t>Замок автосцепки</t>
  </si>
  <si>
    <t>Валик подвески триангеля  б/у</t>
  </si>
  <si>
    <t xml:space="preserve">Воздухраспридилитель разг.механизм  - 134сб 6  </t>
  </si>
  <si>
    <t>Манжеты   689х689 мм</t>
  </si>
  <si>
    <t>Триангель б\у</t>
  </si>
  <si>
    <t xml:space="preserve">Валик подъемник Автосцепки </t>
  </si>
  <si>
    <t>Пятник   904 м020000-1-19</t>
  </si>
  <si>
    <t>Флюс сварочный  АН-348</t>
  </si>
  <si>
    <t>Катанка         6-8 мм.</t>
  </si>
  <si>
    <t>Электроды   13/55ф-4мм</t>
  </si>
  <si>
    <t>Шестигранник   36мм</t>
  </si>
  <si>
    <t>Лист 14 мм</t>
  </si>
  <si>
    <t>Круг                  24 мм</t>
  </si>
  <si>
    <t>Круг                 32-40 мм</t>
  </si>
  <si>
    <t>Круг        ст.   80-70 мм</t>
  </si>
  <si>
    <t>Круг       ст.   50 мм</t>
  </si>
  <si>
    <t>Круг        ст.  90-100 мм</t>
  </si>
  <si>
    <t xml:space="preserve">Шлифовальный  круг </t>
  </si>
  <si>
    <t>Ключи гаечные  17х19</t>
  </si>
  <si>
    <t>22х24</t>
  </si>
  <si>
    <t>40х46</t>
  </si>
  <si>
    <t>50х55</t>
  </si>
  <si>
    <t xml:space="preserve"> 19х22</t>
  </si>
  <si>
    <t>24х27</t>
  </si>
  <si>
    <t>32х36</t>
  </si>
  <si>
    <t>50х52</t>
  </si>
  <si>
    <t>40х42</t>
  </si>
  <si>
    <t>55х60</t>
  </si>
  <si>
    <t xml:space="preserve">Газовый  ключ </t>
  </si>
  <si>
    <r>
      <t xml:space="preserve">Резец чашечный </t>
    </r>
    <r>
      <rPr>
        <sz val="10"/>
        <rFont val="Times New Roman"/>
        <family val="1"/>
      </rPr>
      <t>RРUX 3010 т130( ф30,8мм)</t>
    </r>
  </si>
  <si>
    <t>Изо. Лента ПХВ</t>
  </si>
  <si>
    <t>Изо. Лента Х/Б</t>
  </si>
  <si>
    <t>Инстр.с изол. ручками</t>
  </si>
  <si>
    <t>Трубка ПХВ 4 мм</t>
  </si>
  <si>
    <t>Сменный рапорт</t>
  </si>
  <si>
    <t>Книга нарядов</t>
  </si>
  <si>
    <t>Журнал приема и сдачи</t>
  </si>
  <si>
    <t>Лампа ПЖ 50Х500</t>
  </si>
  <si>
    <t>Лампа энергосберегающая</t>
  </si>
  <si>
    <t>Лампа 80х60</t>
  </si>
  <si>
    <t>Книга уполн. По охр.труда</t>
  </si>
  <si>
    <t>Журнал инструктажа</t>
  </si>
  <si>
    <t>Ж-л 3-х ступ. Контроля</t>
  </si>
  <si>
    <t>Бланк требование</t>
  </si>
  <si>
    <t xml:space="preserve">Бумага писчая </t>
  </si>
  <si>
    <t xml:space="preserve">Книга канцелярская </t>
  </si>
  <si>
    <t>Огнетушитель ОУ-5</t>
  </si>
  <si>
    <t>Ведро</t>
  </si>
  <si>
    <t>Каска</t>
  </si>
  <si>
    <t>Диэлектрические боты</t>
  </si>
  <si>
    <t>Диэлектрические перчатки</t>
  </si>
  <si>
    <t xml:space="preserve">Хозяйственное мыло </t>
  </si>
  <si>
    <t xml:space="preserve">Спирт технический </t>
  </si>
  <si>
    <t xml:space="preserve">Маршрутный лист </t>
  </si>
  <si>
    <t>Веник</t>
  </si>
  <si>
    <t>Рукавица х/б</t>
  </si>
  <si>
    <t>Касимов А.М</t>
  </si>
  <si>
    <t>пачка</t>
  </si>
  <si>
    <t>литр</t>
  </si>
  <si>
    <t>Начальник служба тяги</t>
  </si>
  <si>
    <t>на приобретение запасных частей и материалов по участку служба тяги  на 2022 год</t>
  </si>
  <si>
    <t>ВСЕГО:</t>
  </si>
  <si>
    <t>ГОСТ 33184-2014</t>
  </si>
  <si>
    <t>М-27 L-160 мм ГОСТ 11530-93, ГОСТ 11530-2014</t>
  </si>
  <si>
    <t>Тяговый хомут автоцепки СА-3</t>
  </si>
  <si>
    <t>Подшипник 202</t>
  </si>
  <si>
    <t xml:space="preserve">Балансир </t>
  </si>
  <si>
    <t>Тифон</t>
  </si>
  <si>
    <t>Токаприемник боковой правый</t>
  </si>
  <si>
    <t>Токаприемник центральный П-82</t>
  </si>
  <si>
    <t>Амперметр М-151</t>
  </si>
  <si>
    <t xml:space="preserve">Аппарат поглощающий </t>
  </si>
  <si>
    <t>Контактор ПК 360</t>
  </si>
  <si>
    <t>АКБ 24ТН 450</t>
  </si>
  <si>
    <t>Кран вспом.торм. №254</t>
  </si>
  <si>
    <t>Кран разгрузки 3/4</t>
  </si>
  <si>
    <t>Зубчатое колесо Z-91 правый</t>
  </si>
  <si>
    <t>Зубчатое колесо Z-91 левый</t>
  </si>
  <si>
    <t>Шестерня Z-17, m10 правый</t>
  </si>
  <si>
    <t>Шестерня Z-17, m10 левый</t>
  </si>
  <si>
    <t>Тяга поводка (нижняя)</t>
  </si>
  <si>
    <t>Тяга поводка (верхняя)</t>
  </si>
  <si>
    <t xml:space="preserve">Кран разобщительный </t>
  </si>
  <si>
    <t>Ремень клин. А-250</t>
  </si>
  <si>
    <t>Кран машинист №395</t>
  </si>
  <si>
    <t>Кожух правый (верхний часть)</t>
  </si>
  <si>
    <t>Кожух правый (нижний часть)</t>
  </si>
  <si>
    <t>Кожух левый (верхний часть)</t>
  </si>
  <si>
    <t>Кожух левый (нижний  часть)</t>
  </si>
  <si>
    <t>Резистор демпферные ДР-190 Д.</t>
  </si>
  <si>
    <t>Пружина клап. КТ 6</t>
  </si>
  <si>
    <t>Медный полоз толщиной 6мм</t>
  </si>
  <si>
    <t>Автосцепка СА-3</t>
  </si>
  <si>
    <t>№202</t>
  </si>
  <si>
    <t>5ТП.232.001</t>
  </si>
  <si>
    <t>5ТП.413.009</t>
  </si>
  <si>
    <t>6ТП.260.004</t>
  </si>
  <si>
    <t>6ТП.260.005</t>
  </si>
  <si>
    <t>70.35.012</t>
  </si>
  <si>
    <t>6ТП.031.229</t>
  </si>
  <si>
    <t>Усл.№254</t>
  </si>
  <si>
    <t>379 СБА</t>
  </si>
  <si>
    <t>5ТЛ.234.113</t>
  </si>
  <si>
    <t>Усл. №379</t>
  </si>
  <si>
    <t>№395</t>
  </si>
  <si>
    <t>6ТП.273.190</t>
  </si>
  <si>
    <t>КТ606.33.2</t>
  </si>
  <si>
    <t>48.35.000.сб</t>
  </si>
  <si>
    <t>Подшипник 209</t>
  </si>
  <si>
    <t>Подшипник  307</t>
  </si>
  <si>
    <t>Подшипник выжимной  ГАЗ-53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</si>
</sst>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"/>
    <numFmt numFmtId="195" formatCode="0.000"/>
    <numFmt numFmtId="196" formatCode="#,##0\ &quot;сўм&quot;;\-#,##0\ &quot;сўм&quot;"/>
    <numFmt numFmtId="197" formatCode="#,##0\ &quot;сўм&quot;;[Red]\-#,##0\ &quot;сўм&quot;"/>
    <numFmt numFmtId="198" formatCode="#,##0.00\ &quot;сўм&quot;;\-#,##0.00\ &quot;сўм&quot;"/>
    <numFmt numFmtId="199" formatCode="#,##0.00\ &quot;сўм&quot;;[Red]\-#,##0.00\ &quot;сўм&quot;"/>
    <numFmt numFmtId="200" formatCode="_-* #,##0\ &quot;сўм&quot;_-;\-* #,##0\ &quot;сўм&quot;_-;_-* &quot;-&quot;\ &quot;сўм&quot;_-;_-@_-"/>
    <numFmt numFmtId="201" formatCode="_-* #,##0\ _с_ў_м_-;\-* #,##0\ _с_ў_м_-;_-* &quot;-&quot;\ _с_ў_м_-;_-@_-"/>
    <numFmt numFmtId="202" formatCode="_-* #,##0.00\ &quot;сўм&quot;_-;\-* #,##0.00\ &quot;сўм&quot;_-;_-* &quot;-&quot;??\ &quot;сўм&quot;_-;_-@_-"/>
    <numFmt numFmtId="203" formatCode="_-* #,##0.00\ _с_ў_м_-;\-* #,##0.00\ _с_ў_м_-;_-* &quot;-&quot;??\ _с_ў_м_-;_-@_-"/>
    <numFmt numFmtId="204" formatCode="0.00000"/>
    <numFmt numFmtId="205" formatCode="0.0000"/>
    <numFmt numFmtId="206" formatCode="0_ ;[Red]\-0\ "/>
    <numFmt numFmtId="207" formatCode="[$-FC19]d\ mmmm\ yyyy\ &quot;г.&quot;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_р_._-;\-* #,##0.0_р_._-;_-* &quot;-&quot;??_р_._-;_-@_-"/>
    <numFmt numFmtId="211" formatCode="_-* #,##0_р_._-;\-* #,##0_р_._-;_-* &quot;-&quot;??_р_._-;_-@_-"/>
    <numFmt numFmtId="212" formatCode="0.0_ ;[Red]\-0.0\ 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4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b/>
      <sz val="12"/>
      <name val="Arial Cyr"/>
      <family val="0"/>
    </font>
    <font>
      <sz val="12"/>
      <color indexed="8"/>
      <name val="Calibri"/>
      <family val="2"/>
    </font>
    <font>
      <b/>
      <sz val="14"/>
      <name val="Arial Cyr"/>
      <family val="0"/>
    </font>
    <font>
      <sz val="14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2"/>
      <name val="Arial Cyr"/>
      <family val="0"/>
    </font>
    <font>
      <sz val="12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23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4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46">
    <xf numFmtId="0" fontId="0" fillId="0" borderId="0" xfId="0" applyAlignment="1">
      <alignment/>
    </xf>
    <xf numFmtId="0" fontId="21" fillId="0" borderId="10" xfId="77" applyFont="1" applyBorder="1" applyAlignment="1">
      <alignment horizontal="center" vertical="top" wrapText="1"/>
      <protection/>
    </xf>
    <xf numFmtId="0" fontId="22" fillId="0" borderId="10" xfId="84" applyFont="1" applyFill="1" applyBorder="1" applyAlignment="1">
      <alignment horizontal="center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1" fillId="0" borderId="0" xfId="77" applyFont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3" fontId="21" fillId="0" borderId="0" xfId="77" applyNumberFormat="1" applyFont="1" applyBorder="1">
      <alignment/>
      <protection/>
    </xf>
    <xf numFmtId="3" fontId="22" fillId="0" borderId="0" xfId="77" applyNumberFormat="1" applyFont="1" applyBorder="1" applyAlignment="1">
      <alignment horizontal="right" vertical="center"/>
      <protection/>
    </xf>
    <xf numFmtId="0" fontId="30" fillId="0" borderId="0" xfId="76" applyFont="1" applyAlignment="1">
      <alignment horizontal="center"/>
      <protection/>
    </xf>
    <xf numFmtId="0" fontId="22" fillId="0" borderId="0" xfId="76" applyFont="1" applyAlignment="1">
      <alignment wrapText="1"/>
      <protection/>
    </xf>
    <xf numFmtId="0" fontId="26" fillId="0" borderId="10" xfId="76" applyFont="1" applyBorder="1" applyAlignment="1">
      <alignment horizontal="center" vertical="top" wrapText="1"/>
      <protection/>
    </xf>
    <xf numFmtId="0" fontId="22" fillId="0" borderId="0" xfId="76" applyFont="1" applyBorder="1" applyAlignment="1">
      <alignment wrapText="1"/>
      <protection/>
    </xf>
    <xf numFmtId="0" fontId="26" fillId="0" borderId="0" xfId="76" applyFont="1" applyAlignment="1">
      <alignment wrapText="1"/>
      <protection/>
    </xf>
    <xf numFmtId="0" fontId="26" fillId="0" borderId="0" xfId="76" applyFont="1" applyAlignment="1">
      <alignment horizontal="center" wrapText="1"/>
      <protection/>
    </xf>
    <xf numFmtId="0" fontId="28" fillId="0" borderId="0" xfId="76" applyFont="1">
      <alignment/>
      <protection/>
    </xf>
    <xf numFmtId="0" fontId="31" fillId="0" borderId="0" xfId="76" applyFont="1">
      <alignment/>
      <protection/>
    </xf>
    <xf numFmtId="0" fontId="31" fillId="0" borderId="11" xfId="76" applyFont="1" applyBorder="1" applyAlignment="1">
      <alignment vertical="top" wrapText="1"/>
      <protection/>
    </xf>
    <xf numFmtId="0" fontId="31" fillId="0" borderId="12" xfId="76" applyFont="1" applyBorder="1" applyAlignment="1">
      <alignment vertical="top" wrapText="1"/>
      <protection/>
    </xf>
    <xf numFmtId="0" fontId="31" fillId="0" borderId="13" xfId="76" applyFont="1" applyBorder="1" applyAlignment="1">
      <alignment vertical="top" wrapText="1"/>
      <protection/>
    </xf>
    <xf numFmtId="0" fontId="31" fillId="0" borderId="14" xfId="76" applyFont="1" applyBorder="1" applyAlignment="1">
      <alignment vertical="top" wrapText="1"/>
      <protection/>
    </xf>
    <xf numFmtId="0" fontId="31" fillId="0" borderId="15" xfId="76" applyFont="1" applyBorder="1" applyAlignment="1">
      <alignment vertical="top" wrapText="1"/>
      <protection/>
    </xf>
    <xf numFmtId="0" fontId="31" fillId="0" borderId="16" xfId="76" applyFont="1" applyBorder="1" applyAlignment="1">
      <alignment vertical="top" wrapText="1"/>
      <protection/>
    </xf>
    <xf numFmtId="0" fontId="31" fillId="0" borderId="12" xfId="76" applyFont="1" applyBorder="1" applyAlignment="1">
      <alignment horizontal="center" vertical="top" wrapText="1"/>
      <protection/>
    </xf>
    <xf numFmtId="0" fontId="31" fillId="0" borderId="17" xfId="76" applyFont="1" applyBorder="1" applyAlignment="1">
      <alignment vertical="top" wrapText="1"/>
      <protection/>
    </xf>
    <xf numFmtId="0" fontId="31" fillId="0" borderId="15" xfId="76" applyFont="1" applyBorder="1" applyAlignment="1">
      <alignment horizontal="center" vertical="top" wrapText="1"/>
      <protection/>
    </xf>
    <xf numFmtId="0" fontId="32" fillId="0" borderId="18" xfId="76" applyFont="1" applyBorder="1" applyAlignment="1">
      <alignment vertical="top" wrapText="1"/>
      <protection/>
    </xf>
    <xf numFmtId="0" fontId="28" fillId="0" borderId="18" xfId="76" applyFont="1" applyBorder="1" applyAlignment="1">
      <alignment horizontal="center" vertical="top" wrapText="1"/>
      <protection/>
    </xf>
    <xf numFmtId="0" fontId="31" fillId="0" borderId="19" xfId="76" applyFont="1" applyBorder="1" applyAlignment="1">
      <alignment vertical="top" wrapText="1"/>
      <protection/>
    </xf>
    <xf numFmtId="0" fontId="33" fillId="0" borderId="20" xfId="76" applyFont="1" applyBorder="1" applyAlignment="1">
      <alignment vertical="top" wrapText="1"/>
      <protection/>
    </xf>
    <xf numFmtId="0" fontId="33" fillId="0" borderId="20" xfId="76" applyFont="1" applyBorder="1" applyAlignment="1">
      <alignment horizontal="center" vertical="top" wrapText="1"/>
      <protection/>
    </xf>
    <xf numFmtId="0" fontId="31" fillId="0" borderId="21" xfId="76" applyFont="1" applyBorder="1" applyAlignment="1">
      <alignment vertical="top" wrapText="1"/>
      <protection/>
    </xf>
    <xf numFmtId="0" fontId="33" fillId="7" borderId="18" xfId="76" applyFont="1" applyFill="1" applyBorder="1" applyAlignment="1">
      <alignment vertical="top" wrapText="1"/>
      <protection/>
    </xf>
    <xf numFmtId="0" fontId="33" fillId="7" borderId="18" xfId="76" applyFont="1" applyFill="1" applyBorder="1" applyAlignment="1">
      <alignment horizontal="center" vertical="top" wrapText="1"/>
      <protection/>
    </xf>
    <xf numFmtId="0" fontId="33" fillId="0" borderId="18" xfId="76" applyFont="1" applyBorder="1" applyAlignment="1">
      <alignment vertical="top" wrapText="1"/>
      <protection/>
    </xf>
    <xf numFmtId="0" fontId="33" fillId="0" borderId="18" xfId="76" applyFont="1" applyBorder="1" applyAlignment="1">
      <alignment horizontal="center" vertical="top" wrapText="1"/>
      <protection/>
    </xf>
    <xf numFmtId="0" fontId="33" fillId="0" borderId="15" xfId="76" applyFont="1" applyBorder="1" applyAlignment="1">
      <alignment vertical="top" wrapText="1"/>
      <protection/>
    </xf>
    <xf numFmtId="0" fontId="33" fillId="0" borderId="11" xfId="76" applyFont="1" applyBorder="1" applyAlignment="1">
      <alignment vertical="top" wrapText="1"/>
      <protection/>
    </xf>
    <xf numFmtId="0" fontId="33" fillId="0" borderId="11" xfId="76" applyFont="1" applyBorder="1" applyAlignment="1">
      <alignment horizontal="center" vertical="top" wrapText="1"/>
      <protection/>
    </xf>
    <xf numFmtId="0" fontId="33" fillId="0" borderId="21" xfId="76" applyFont="1" applyBorder="1" applyAlignment="1">
      <alignment vertical="top" wrapText="1"/>
      <protection/>
    </xf>
    <xf numFmtId="0" fontId="33" fillId="0" borderId="21" xfId="76" applyFont="1" applyBorder="1" applyAlignment="1">
      <alignment horizontal="center" vertical="top" wrapText="1"/>
      <protection/>
    </xf>
    <xf numFmtId="0" fontId="34" fillId="0" borderId="11" xfId="76" applyFont="1" applyBorder="1" applyAlignment="1">
      <alignment horizontal="center" vertical="top" wrapText="1"/>
      <protection/>
    </xf>
    <xf numFmtId="0" fontId="34" fillId="0" borderId="21" xfId="76" applyFont="1" applyBorder="1" applyAlignment="1">
      <alignment horizontal="center" vertical="top" wrapText="1"/>
      <protection/>
    </xf>
    <xf numFmtId="0" fontId="31" fillId="0" borderId="18" xfId="76" applyFont="1" applyBorder="1" applyAlignment="1">
      <alignment horizontal="center" vertical="top" wrapText="1"/>
      <protection/>
    </xf>
    <xf numFmtId="0" fontId="33" fillId="0" borderId="15" xfId="76" applyFont="1" applyBorder="1" applyAlignment="1">
      <alignment horizontal="center" vertical="top" wrapText="1"/>
      <protection/>
    </xf>
    <xf numFmtId="0" fontId="35" fillId="0" borderId="0" xfId="76" applyFont="1">
      <alignment/>
      <protection/>
    </xf>
    <xf numFmtId="0" fontId="31" fillId="0" borderId="20" xfId="76" applyFont="1" applyBorder="1" applyAlignment="1">
      <alignment vertical="top" wrapText="1"/>
      <protection/>
    </xf>
    <xf numFmtId="0" fontId="34" fillId="0" borderId="20" xfId="76" applyFont="1" applyBorder="1" applyAlignment="1">
      <alignment vertical="top" wrapText="1"/>
      <protection/>
    </xf>
    <xf numFmtId="0" fontId="34" fillId="0" borderId="20" xfId="76" applyFont="1" applyBorder="1" applyAlignment="1">
      <alignment horizontal="center" vertical="top" wrapText="1"/>
      <protection/>
    </xf>
    <xf numFmtId="0" fontId="31" fillId="0" borderId="18" xfId="76" applyFont="1" applyBorder="1" applyAlignment="1">
      <alignment vertical="top" wrapText="1"/>
      <protection/>
    </xf>
    <xf numFmtId="0" fontId="34" fillId="0" borderId="18" xfId="76" applyFont="1" applyBorder="1" applyAlignment="1">
      <alignment vertical="top" wrapText="1"/>
      <protection/>
    </xf>
    <xf numFmtId="0" fontId="34" fillId="0" borderId="18" xfId="76" applyFont="1" applyBorder="1" applyAlignment="1">
      <alignment horizontal="center" vertical="top" wrapText="1"/>
      <protection/>
    </xf>
    <xf numFmtId="3" fontId="34" fillId="0" borderId="18" xfId="76" applyNumberFormat="1" applyFont="1" applyBorder="1" applyAlignment="1">
      <alignment horizontal="center" vertical="top" wrapText="1"/>
      <protection/>
    </xf>
    <xf numFmtId="3" fontId="34" fillId="0" borderId="18" xfId="76" applyNumberFormat="1" applyFont="1" applyBorder="1" applyAlignment="1">
      <alignment vertical="top" wrapText="1"/>
      <protection/>
    </xf>
    <xf numFmtId="0" fontId="36" fillId="0" borderId="0" xfId="76" applyFont="1">
      <alignment/>
      <protection/>
    </xf>
    <xf numFmtId="0" fontId="37" fillId="0" borderId="0" xfId="74" applyFont="1">
      <alignment/>
      <protection/>
    </xf>
    <xf numFmtId="0" fontId="38" fillId="0" borderId="0" xfId="74" applyFont="1">
      <alignment/>
      <protection/>
    </xf>
    <xf numFmtId="0" fontId="1" fillId="0" borderId="0" xfId="74">
      <alignment/>
      <protection/>
    </xf>
    <xf numFmtId="0" fontId="39" fillId="0" borderId="0" xfId="74" applyFont="1">
      <alignment/>
      <protection/>
    </xf>
    <xf numFmtId="0" fontId="28" fillId="0" borderId="10" xfId="74" applyFont="1" applyBorder="1" applyAlignment="1">
      <alignment horizontal="center" vertical="center"/>
      <protection/>
    </xf>
    <xf numFmtId="0" fontId="22" fillId="0" borderId="10" xfId="74" applyFont="1" applyBorder="1" applyAlignment="1">
      <alignment horizontal="center" vertical="center"/>
      <protection/>
    </xf>
    <xf numFmtId="0" fontId="40" fillId="0" borderId="0" xfId="74" applyFont="1">
      <alignment/>
      <protection/>
    </xf>
    <xf numFmtId="3" fontId="28" fillId="0" borderId="10" xfId="74" applyNumberFormat="1" applyFont="1" applyBorder="1" applyAlignment="1">
      <alignment horizontal="center" vertical="center"/>
      <protection/>
    </xf>
    <xf numFmtId="0" fontId="37" fillId="0" borderId="0" xfId="74" applyFont="1" applyBorder="1">
      <alignment/>
      <protection/>
    </xf>
    <xf numFmtId="0" fontId="37" fillId="0" borderId="0" xfId="74" applyFont="1" applyBorder="1" applyAlignment="1">
      <alignment horizontal="center" vertical="center"/>
      <protection/>
    </xf>
    <xf numFmtId="0" fontId="37" fillId="0" borderId="0" xfId="74" applyFont="1" applyBorder="1" applyAlignment="1">
      <alignment vertical="center"/>
      <protection/>
    </xf>
    <xf numFmtId="0" fontId="28" fillId="0" borderId="0" xfId="74" applyFont="1">
      <alignment/>
      <protection/>
    </xf>
    <xf numFmtId="0" fontId="28" fillId="0" borderId="0" xfId="74" applyFont="1" applyAlignment="1">
      <alignment horizontal="left"/>
      <protection/>
    </xf>
    <xf numFmtId="0" fontId="10" fillId="0" borderId="0" xfId="74" applyFont="1">
      <alignment/>
      <protection/>
    </xf>
    <xf numFmtId="0" fontId="25" fillId="0" borderId="0" xfId="74" applyFont="1">
      <alignment/>
      <protection/>
    </xf>
    <xf numFmtId="0" fontId="24" fillId="0" borderId="0" xfId="74" applyFont="1">
      <alignment/>
      <protection/>
    </xf>
    <xf numFmtId="3" fontId="40" fillId="0" borderId="0" xfId="74" applyNumberFormat="1" applyFont="1">
      <alignment/>
      <protection/>
    </xf>
    <xf numFmtId="0" fontId="29" fillId="0" borderId="0" xfId="76">
      <alignment/>
      <protection/>
    </xf>
    <xf numFmtId="0" fontId="42" fillId="0" borderId="0" xfId="76" applyFont="1">
      <alignment/>
      <protection/>
    </xf>
    <xf numFmtId="0" fontId="42" fillId="0" borderId="10" xfId="76" applyFont="1" applyBorder="1" applyAlignment="1">
      <alignment horizontal="center" vertical="top" wrapText="1"/>
      <protection/>
    </xf>
    <xf numFmtId="0" fontId="42" fillId="0" borderId="10" xfId="76" applyFont="1" applyBorder="1" applyAlignment="1">
      <alignment horizontal="left" vertical="top" wrapText="1"/>
      <protection/>
    </xf>
    <xf numFmtId="0" fontId="42" fillId="0" borderId="0" xfId="76" applyFont="1" applyBorder="1" applyAlignment="1">
      <alignment horizontal="center" vertical="top" wrapText="1"/>
      <protection/>
    </xf>
    <xf numFmtId="0" fontId="42" fillId="0" borderId="0" xfId="76" applyFont="1" applyAlignment="1">
      <alignment horizontal="center"/>
      <protection/>
    </xf>
    <xf numFmtId="4" fontId="42" fillId="0" borderId="0" xfId="76" applyNumberFormat="1" applyFont="1" applyAlignment="1">
      <alignment horizontal="center"/>
      <protection/>
    </xf>
    <xf numFmtId="0" fontId="41" fillId="0" borderId="10" xfId="76" applyFont="1" applyBorder="1" applyAlignment="1">
      <alignment horizontal="center" vertical="center" wrapText="1"/>
      <protection/>
    </xf>
    <xf numFmtId="0" fontId="22" fillId="0" borderId="10" xfId="76" applyFont="1" applyBorder="1" applyAlignment="1">
      <alignment horizontal="center" vertical="top" wrapText="1"/>
      <protection/>
    </xf>
    <xf numFmtId="3" fontId="22" fillId="0" borderId="10" xfId="76" applyNumberFormat="1" applyFont="1" applyBorder="1" applyAlignment="1">
      <alignment horizontal="right" vertical="top" wrapText="1"/>
      <protection/>
    </xf>
    <xf numFmtId="0" fontId="26" fillId="0" borderId="0" xfId="75" applyFont="1">
      <alignment/>
      <protection/>
    </xf>
    <xf numFmtId="0" fontId="26" fillId="0" borderId="10" xfId="75" applyFont="1" applyBorder="1">
      <alignment/>
      <protection/>
    </xf>
    <xf numFmtId="0" fontId="26" fillId="0" borderId="10" xfId="75" applyFont="1" applyBorder="1" applyAlignment="1">
      <alignment horizontal="left" vertical="top" wrapText="1" indent="1"/>
      <protection/>
    </xf>
    <xf numFmtId="0" fontId="26" fillId="0" borderId="10" xfId="75" applyFont="1" applyBorder="1" applyAlignment="1">
      <alignment horizontal="center" vertical="top" wrapText="1"/>
      <protection/>
    </xf>
    <xf numFmtId="0" fontId="26" fillId="0" borderId="10" xfId="75" applyFont="1" applyBorder="1" applyAlignment="1">
      <alignment horizontal="justify" vertical="top" wrapText="1"/>
      <protection/>
    </xf>
    <xf numFmtId="0" fontId="26" fillId="0" borderId="10" xfId="75" applyFont="1" applyBorder="1" applyAlignment="1">
      <alignment horizontal="center"/>
      <protection/>
    </xf>
    <xf numFmtId="0" fontId="26" fillId="0" borderId="0" xfId="75" applyFont="1" applyAlignment="1">
      <alignment horizontal="center"/>
      <protection/>
    </xf>
    <xf numFmtId="0" fontId="26" fillId="0" borderId="10" xfId="75" applyFont="1" applyFill="1" applyBorder="1" applyAlignment="1">
      <alignment horizontal="center"/>
      <protection/>
    </xf>
    <xf numFmtId="3" fontId="26" fillId="0" borderId="0" xfId="75" applyNumberFormat="1" applyFont="1">
      <alignment/>
      <protection/>
    </xf>
    <xf numFmtId="0" fontId="26" fillId="0" borderId="0" xfId="75" applyFont="1" applyBorder="1" applyAlignment="1">
      <alignment horizontal="center"/>
      <protection/>
    </xf>
    <xf numFmtId="170" fontId="26" fillId="0" borderId="10" xfId="63" applyFont="1" applyBorder="1" applyAlignment="1">
      <alignment horizontal="center" vertical="center"/>
    </xf>
    <xf numFmtId="0" fontId="41" fillId="0" borderId="10" xfId="76" applyFont="1" applyBorder="1" applyAlignment="1">
      <alignment vertical="top" wrapText="1"/>
      <protection/>
    </xf>
    <xf numFmtId="0" fontId="41" fillId="0" borderId="10" xfId="76" applyFont="1" applyFill="1" applyBorder="1" applyAlignment="1">
      <alignment vertical="top" wrapText="1"/>
      <protection/>
    </xf>
    <xf numFmtId="0" fontId="41" fillId="0" borderId="10" xfId="76" applyFont="1" applyBorder="1" applyAlignment="1">
      <alignment horizontal="center" vertical="top" wrapText="1"/>
      <protection/>
    </xf>
    <xf numFmtId="0" fontId="22" fillId="0" borderId="10" xfId="76" applyFont="1" applyBorder="1" applyAlignment="1">
      <alignment horizontal="center" wrapText="1"/>
      <protection/>
    </xf>
    <xf numFmtId="0" fontId="24" fillId="0" borderId="10" xfId="76" applyFont="1" applyFill="1" applyBorder="1" applyAlignment="1">
      <alignment vertical="top" wrapText="1"/>
      <protection/>
    </xf>
    <xf numFmtId="0" fontId="24" fillId="0" borderId="10" xfId="76" applyFont="1" applyBorder="1" applyAlignment="1">
      <alignment horizontal="center" vertical="top" wrapText="1"/>
      <protection/>
    </xf>
    <xf numFmtId="0" fontId="22" fillId="0" borderId="10" xfId="76" applyFont="1" applyFill="1" applyBorder="1" applyAlignment="1">
      <alignment vertical="top" wrapText="1"/>
      <protection/>
    </xf>
    <xf numFmtId="0" fontId="22" fillId="0" borderId="10" xfId="76" applyFont="1" applyFill="1" applyBorder="1" applyAlignment="1">
      <alignment horizontal="justify" vertical="top" wrapText="1"/>
      <protection/>
    </xf>
    <xf numFmtId="0" fontId="46" fillId="0" borderId="10" xfId="76" applyFont="1" applyFill="1" applyBorder="1" applyAlignment="1">
      <alignment vertical="top" wrapText="1"/>
      <protection/>
    </xf>
    <xf numFmtId="0" fontId="46" fillId="0" borderId="10" xfId="76" applyFont="1" applyBorder="1" applyAlignment="1">
      <alignment horizontal="center" vertical="top" wrapText="1"/>
      <protection/>
    </xf>
    <xf numFmtId="0" fontId="47" fillId="0" borderId="10" xfId="76" applyFont="1" applyBorder="1" applyAlignment="1">
      <alignment horizontal="center" vertical="top" wrapText="1"/>
      <protection/>
    </xf>
    <xf numFmtId="0" fontId="47" fillId="0" borderId="10" xfId="76" applyFont="1" applyFill="1" applyBorder="1" applyAlignment="1">
      <alignment vertical="top" wrapText="1"/>
      <protection/>
    </xf>
    <xf numFmtId="0" fontId="22" fillId="0" borderId="10" xfId="76" applyFont="1" applyBorder="1" applyAlignment="1">
      <alignment vertical="top" wrapText="1"/>
      <protection/>
    </xf>
    <xf numFmtId="0" fontId="29" fillId="0" borderId="0" xfId="76" applyFill="1">
      <alignment/>
      <protection/>
    </xf>
    <xf numFmtId="0" fontId="29" fillId="0" borderId="0" xfId="76" applyAlignment="1">
      <alignment horizontal="center"/>
      <protection/>
    </xf>
    <xf numFmtId="0" fontId="48" fillId="0" borderId="10" xfId="76" applyFont="1" applyBorder="1" applyAlignment="1">
      <alignment horizontal="center" vertical="top" wrapText="1"/>
      <protection/>
    </xf>
    <xf numFmtId="0" fontId="49" fillId="0" borderId="0" xfId="76" applyFont="1" applyAlignment="1">
      <alignment wrapText="1"/>
      <protection/>
    </xf>
    <xf numFmtId="0" fontId="22" fillId="0" borderId="10" xfId="73" applyFont="1" applyBorder="1" applyAlignment="1">
      <alignment horizontal="center" vertical="top" wrapText="1"/>
      <protection/>
    </xf>
    <xf numFmtId="0" fontId="48" fillId="0" borderId="10" xfId="73" applyFont="1" applyBorder="1" applyAlignment="1">
      <alignment horizontal="center" vertical="top" wrapText="1"/>
      <protection/>
    </xf>
    <xf numFmtId="0" fontId="22" fillId="0" borderId="0" xfId="73" applyFont="1" applyFill="1" applyBorder="1" applyAlignment="1">
      <alignment horizontal="center" vertical="top" wrapText="1"/>
      <protection/>
    </xf>
    <xf numFmtId="0" fontId="50" fillId="0" borderId="0" xfId="73" applyFont="1">
      <alignment/>
      <protection/>
    </xf>
    <xf numFmtId="0" fontId="22" fillId="0" borderId="10" xfId="73" applyFont="1" applyBorder="1" applyAlignment="1">
      <alignment vertical="top" wrapText="1"/>
      <protection/>
    </xf>
    <xf numFmtId="0" fontId="28" fillId="0" borderId="0" xfId="73" applyFont="1" applyFill="1" applyBorder="1" applyAlignment="1">
      <alignment horizontal="center" vertical="top" wrapText="1"/>
      <protection/>
    </xf>
    <xf numFmtId="0" fontId="28" fillId="0" borderId="0" xfId="73" applyFont="1" applyFill="1" applyBorder="1">
      <alignment/>
      <protection/>
    </xf>
    <xf numFmtId="0" fontId="50" fillId="0" borderId="0" xfId="73" applyFont="1" applyBorder="1">
      <alignment/>
      <protection/>
    </xf>
    <xf numFmtId="0" fontId="22" fillId="0" borderId="0" xfId="73" applyFont="1" applyBorder="1" applyAlignment="1">
      <alignment horizontal="center" vertical="top" wrapText="1"/>
      <protection/>
    </xf>
    <xf numFmtId="0" fontId="50" fillId="0" borderId="0" xfId="73" applyFont="1" applyBorder="1" applyAlignment="1">
      <alignment horizontal="center"/>
      <protection/>
    </xf>
    <xf numFmtId="0" fontId="28" fillId="0" borderId="0" xfId="73" applyFont="1" applyBorder="1" applyAlignment="1">
      <alignment vertical="top"/>
      <protection/>
    </xf>
    <xf numFmtId="0" fontId="22" fillId="0" borderId="0" xfId="73" applyFont="1" applyFill="1" applyBorder="1" applyAlignment="1">
      <alignment vertical="top" wrapText="1"/>
      <protection/>
    </xf>
    <xf numFmtId="0" fontId="28" fillId="0" borderId="0" xfId="73" applyFont="1" applyFill="1" applyBorder="1" applyAlignment="1">
      <alignment vertical="top" wrapText="1"/>
      <protection/>
    </xf>
    <xf numFmtId="0" fontId="28" fillId="0" borderId="0" xfId="73" applyFont="1" applyFill="1" applyBorder="1" applyAlignment="1">
      <alignment/>
      <protection/>
    </xf>
    <xf numFmtId="0" fontId="22" fillId="0" borderId="0" xfId="73" applyFont="1" applyFill="1" applyBorder="1" applyAlignment="1">
      <alignment horizontal="center"/>
      <protection/>
    </xf>
    <xf numFmtId="16" fontId="22" fillId="0" borderId="0" xfId="73" applyNumberFormat="1" applyFont="1" applyFill="1" applyBorder="1" applyAlignment="1">
      <alignment horizontal="center" vertical="top" wrapText="1"/>
      <protection/>
    </xf>
    <xf numFmtId="0" fontId="22" fillId="0" borderId="0" xfId="73" applyFont="1" applyBorder="1">
      <alignment/>
      <protection/>
    </xf>
    <xf numFmtId="0" fontId="22" fillId="0" borderId="0" xfId="73" applyFont="1" applyBorder="1" applyAlignment="1">
      <alignment horizontal="center"/>
      <protection/>
    </xf>
    <xf numFmtId="0" fontId="28" fillId="0" borderId="0" xfId="73" applyFont="1" applyBorder="1">
      <alignment/>
      <protection/>
    </xf>
    <xf numFmtId="0" fontId="28" fillId="0" borderId="0" xfId="73" applyFont="1" applyBorder="1" applyAlignment="1">
      <alignment horizontal="center"/>
      <protection/>
    </xf>
    <xf numFmtId="3" fontId="28" fillId="0" borderId="0" xfId="73" applyNumberFormat="1" applyFont="1" applyBorder="1">
      <alignment/>
      <protection/>
    </xf>
    <xf numFmtId="0" fontId="28" fillId="0" borderId="0" xfId="73" applyFont="1" applyBorder="1" applyAlignment="1">
      <alignment horizontal="center" vertical="top" wrapText="1"/>
      <protection/>
    </xf>
    <xf numFmtId="0" fontId="41" fillId="0" borderId="0" xfId="76" applyFont="1" applyBorder="1" applyAlignment="1">
      <alignment horizontal="center" vertical="top" wrapText="1"/>
      <protection/>
    </xf>
    <xf numFmtId="0" fontId="22" fillId="0" borderId="10" xfId="73" applyFont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2" fillId="0" borderId="0" xfId="76" applyFont="1" applyBorder="1" applyAlignment="1">
      <alignment vertical="top" wrapText="1"/>
      <protection/>
    </xf>
    <xf numFmtId="0" fontId="29" fillId="0" borderId="0" xfId="76" applyBorder="1">
      <alignment/>
      <protection/>
    </xf>
    <xf numFmtId="0" fontId="22" fillId="0" borderId="0" xfId="76" applyFont="1" applyBorder="1" applyAlignment="1">
      <alignment vertical="top" wrapText="1"/>
      <protection/>
    </xf>
    <xf numFmtId="0" fontId="22" fillId="0" borderId="0" xfId="76" applyFont="1" applyFill="1" applyBorder="1" applyAlignment="1">
      <alignment vertical="top" wrapText="1"/>
      <protection/>
    </xf>
    <xf numFmtId="0" fontId="22" fillId="0" borderId="0" xfId="76" applyFont="1" applyBorder="1" applyAlignment="1">
      <alignment horizontal="center" vertical="top" wrapText="1"/>
      <protection/>
    </xf>
    <xf numFmtId="0" fontId="26" fillId="0" borderId="0" xfId="76" applyFont="1" applyBorder="1" applyAlignment="1">
      <alignment vertical="top" wrapText="1"/>
      <protection/>
    </xf>
    <xf numFmtId="0" fontId="22" fillId="0" borderId="0" xfId="76" applyFont="1" applyBorder="1" applyAlignment="1">
      <alignment horizontal="center" wrapText="1"/>
      <protection/>
    </xf>
    <xf numFmtId="0" fontId="27" fillId="0" borderId="0" xfId="76" applyFont="1" applyBorder="1" applyAlignment="1">
      <alignment vertical="top" wrapText="1"/>
      <protection/>
    </xf>
    <xf numFmtId="0" fontId="24" fillId="0" borderId="0" xfId="76" applyFont="1" applyBorder="1" applyAlignment="1">
      <alignment horizontal="center" vertical="top" wrapText="1"/>
      <protection/>
    </xf>
    <xf numFmtId="0" fontId="44" fillId="0" borderId="0" xfId="76" applyFont="1" applyBorder="1" applyAlignment="1">
      <alignment vertical="top" wrapText="1"/>
      <protection/>
    </xf>
    <xf numFmtId="0" fontId="42" fillId="0" borderId="0" xfId="76" applyFont="1" applyFill="1" applyBorder="1" applyAlignment="1">
      <alignment vertical="top" wrapText="1"/>
      <protection/>
    </xf>
    <xf numFmtId="0" fontId="24" fillId="0" borderId="0" xfId="76" applyFont="1" applyBorder="1" applyAlignment="1">
      <alignment horizontal="right" wrapText="1"/>
      <protection/>
    </xf>
    <xf numFmtId="0" fontId="26" fillId="0" borderId="0" xfId="76" applyFont="1" applyBorder="1" applyAlignment="1">
      <alignment wrapText="1"/>
      <protection/>
    </xf>
    <xf numFmtId="0" fontId="27" fillId="0" borderId="0" xfId="76" applyFont="1" applyBorder="1" applyAlignment="1">
      <alignment horizontal="center" vertical="top" wrapText="1"/>
      <protection/>
    </xf>
    <xf numFmtId="0" fontId="45" fillId="0" borderId="0" xfId="76" applyFont="1" applyBorder="1" applyAlignment="1">
      <alignment horizontal="right" wrapText="1"/>
      <protection/>
    </xf>
    <xf numFmtId="0" fontId="41" fillId="0" borderId="0" xfId="76" applyFont="1" applyBorder="1" applyAlignment="1">
      <alignment vertical="center" wrapText="1"/>
      <protection/>
    </xf>
    <xf numFmtId="0" fontId="48" fillId="0" borderId="0" xfId="76" applyFont="1" applyBorder="1" applyAlignment="1">
      <alignment horizontal="center" vertical="top" wrapText="1"/>
      <protection/>
    </xf>
    <xf numFmtId="0" fontId="1" fillId="0" borderId="0" xfId="76" applyFont="1" applyBorder="1" applyAlignment="1">
      <alignment horizontal="right" wrapText="1"/>
      <protection/>
    </xf>
    <xf numFmtId="0" fontId="48" fillId="0" borderId="0" xfId="73" applyFont="1" applyBorder="1" applyAlignment="1">
      <alignment horizontal="center" vertical="top" wrapText="1"/>
      <protection/>
    </xf>
    <xf numFmtId="0" fontId="22" fillId="0" borderId="0" xfId="73" applyFont="1" applyBorder="1" applyAlignment="1">
      <alignment vertical="top" wrapText="1"/>
      <protection/>
    </xf>
    <xf numFmtId="0" fontId="10" fillId="0" borderId="0" xfId="76" applyFont="1" applyBorder="1" applyAlignment="1">
      <alignment horizontal="right" wrapText="1"/>
      <protection/>
    </xf>
    <xf numFmtId="0" fontId="28" fillId="0" borderId="0" xfId="73" applyFont="1" applyBorder="1" applyAlignment="1">
      <alignment vertical="top" wrapText="1"/>
      <protection/>
    </xf>
    <xf numFmtId="0" fontId="29" fillId="0" borderId="10" xfId="76" applyBorder="1">
      <alignment/>
      <protection/>
    </xf>
    <xf numFmtId="0" fontId="27" fillId="0" borderId="22" xfId="76" applyFont="1" applyBorder="1" applyAlignment="1">
      <alignment vertical="top" wrapText="1"/>
      <protection/>
    </xf>
    <xf numFmtId="0" fontId="27" fillId="0" borderId="23" xfId="76" applyFont="1" applyBorder="1" applyAlignment="1">
      <alignment vertical="top" wrapText="1"/>
      <protection/>
    </xf>
    <xf numFmtId="0" fontId="27" fillId="0" borderId="24" xfId="76" applyFont="1" applyBorder="1" applyAlignment="1">
      <alignment vertical="top" wrapText="1"/>
      <protection/>
    </xf>
    <xf numFmtId="0" fontId="41" fillId="0" borderId="10" xfId="76" applyFont="1" applyFill="1" applyBorder="1" applyAlignment="1">
      <alignment horizontal="center" vertical="center" wrapText="1"/>
      <protection/>
    </xf>
    <xf numFmtId="3" fontId="22" fillId="0" borderId="25" xfId="76" applyNumberFormat="1" applyFont="1" applyBorder="1" applyAlignment="1">
      <alignment horizontal="right" wrapText="1"/>
      <protection/>
    </xf>
    <xf numFmtId="0" fontId="29" fillId="0" borderId="0" xfId="76" applyFill="1" applyBorder="1">
      <alignment/>
      <protection/>
    </xf>
    <xf numFmtId="0" fontId="22" fillId="0" borderId="0" xfId="76" applyFont="1" applyFill="1" applyBorder="1" applyAlignment="1">
      <alignment horizontal="center" vertical="top" wrapText="1"/>
      <protection/>
    </xf>
    <xf numFmtId="0" fontId="42" fillId="0" borderId="0" xfId="76" applyFont="1" applyFill="1" applyBorder="1" applyAlignment="1">
      <alignment horizontal="center" vertical="top" wrapText="1"/>
      <protection/>
    </xf>
    <xf numFmtId="0" fontId="26" fillId="0" borderId="0" xfId="76" applyFont="1" applyFill="1" applyBorder="1" applyAlignment="1">
      <alignment vertical="top" wrapText="1"/>
      <protection/>
    </xf>
    <xf numFmtId="0" fontId="22" fillId="0" borderId="0" xfId="76" applyFont="1" applyFill="1" applyBorder="1" applyAlignment="1">
      <alignment horizontal="center" wrapText="1"/>
      <protection/>
    </xf>
    <xf numFmtId="0" fontId="26" fillId="0" borderId="0" xfId="76" applyFont="1" applyFill="1" applyBorder="1" applyAlignment="1">
      <alignment wrapText="1"/>
      <protection/>
    </xf>
    <xf numFmtId="3" fontId="21" fillId="0" borderId="25" xfId="76" applyNumberFormat="1" applyFont="1" applyBorder="1" applyAlignment="1">
      <alignment horizontal="right" vertical="top" wrapText="1"/>
      <protection/>
    </xf>
    <xf numFmtId="3" fontId="22" fillId="0" borderId="25" xfId="0" applyNumberFormat="1" applyFont="1" applyBorder="1" applyAlignment="1">
      <alignment horizontal="right" vertical="top" wrapText="1"/>
    </xf>
    <xf numFmtId="3" fontId="22" fillId="0" borderId="25" xfId="76" applyNumberFormat="1" applyFont="1" applyBorder="1" applyAlignment="1">
      <alignment horizontal="right" vertical="top" wrapText="1"/>
      <protection/>
    </xf>
    <xf numFmtId="3" fontId="22" fillId="0" borderId="25" xfId="73" applyNumberFormat="1" applyFont="1" applyBorder="1" applyAlignment="1">
      <alignment horizontal="right" vertical="top" wrapText="1"/>
      <protection/>
    </xf>
    <xf numFmtId="0" fontId="42" fillId="0" borderId="10" xfId="76" applyFont="1" applyFill="1" applyBorder="1" applyAlignment="1">
      <alignment horizontal="center" vertical="top" wrapText="1"/>
      <protection/>
    </xf>
    <xf numFmtId="3" fontId="42" fillId="0" borderId="0" xfId="76" applyNumberFormat="1" applyFont="1" applyBorder="1" applyAlignment="1">
      <alignment horizontal="right" vertical="top" wrapText="1"/>
      <protection/>
    </xf>
    <xf numFmtId="0" fontId="22" fillId="7" borderId="0" xfId="0" applyFont="1" applyFill="1" applyBorder="1" applyAlignment="1">
      <alignment/>
    </xf>
    <xf numFmtId="0" fontId="51" fillId="7" borderId="0" xfId="72" applyFont="1" applyFill="1" applyBorder="1" applyAlignment="1">
      <alignment horizontal="left" vertical="center"/>
      <protection/>
    </xf>
    <xf numFmtId="0" fontId="22" fillId="0" borderId="0" xfId="72" applyFont="1" applyBorder="1" applyAlignment="1">
      <alignment horizontal="right" vertical="center"/>
      <protection/>
    </xf>
    <xf numFmtId="0" fontId="21" fillId="0" borderId="0" xfId="72" applyFont="1" applyAlignment="1">
      <alignment horizontal="right" vertical="center"/>
      <protection/>
    </xf>
    <xf numFmtId="0" fontId="51" fillId="0" borderId="0" xfId="72" applyFont="1" applyAlignment="1">
      <alignment horizontal="right" vertical="center"/>
      <protection/>
    </xf>
    <xf numFmtId="0" fontId="21" fillId="7" borderId="0" xfId="0" applyFont="1" applyFill="1" applyBorder="1" applyAlignment="1">
      <alignment horizontal="right"/>
    </xf>
    <xf numFmtId="0" fontId="21" fillId="7" borderId="0" xfId="72" applyFont="1" applyFill="1" applyBorder="1" applyAlignment="1">
      <alignment horizontal="left" vertical="center"/>
      <protection/>
    </xf>
    <xf numFmtId="0" fontId="22" fillId="0" borderId="0" xfId="72" applyFont="1" applyAlignment="1">
      <alignment horizontal="right" vertical="center"/>
      <protection/>
    </xf>
    <xf numFmtId="0" fontId="22" fillId="0" borderId="0" xfId="0" applyFont="1" applyAlignment="1">
      <alignment/>
    </xf>
    <xf numFmtId="0" fontId="22" fillId="7" borderId="0" xfId="72" applyFont="1" applyFill="1" applyAlignment="1">
      <alignment horizontal="center" vertical="center"/>
      <protection/>
    </xf>
    <xf numFmtId="0" fontId="26" fillId="7" borderId="0" xfId="72" applyFont="1" applyFill="1" applyAlignment="1">
      <alignment horizontal="center" vertical="center"/>
      <protection/>
    </xf>
    <xf numFmtId="0" fontId="0" fillId="0" borderId="0" xfId="72" applyAlignment="1">
      <alignment horizontal="center" vertical="center"/>
      <protection/>
    </xf>
    <xf numFmtId="0" fontId="21" fillId="7" borderId="0" xfId="0" applyFont="1" applyFill="1" applyBorder="1" applyAlignment="1">
      <alignment/>
    </xf>
    <xf numFmtId="0" fontId="22" fillId="0" borderId="0" xfId="75" applyFont="1" applyAlignment="1">
      <alignment/>
      <protection/>
    </xf>
    <xf numFmtId="0" fontId="26" fillId="0" borderId="0" xfId="75" applyFont="1" applyAlignment="1">
      <alignment/>
      <protection/>
    </xf>
    <xf numFmtId="0" fontId="26" fillId="0" borderId="0" xfId="76" applyFont="1">
      <alignment/>
      <protection/>
    </xf>
    <xf numFmtId="0" fontId="26" fillId="0" borderId="0" xfId="76" applyFont="1" applyAlignment="1">
      <alignment horizontal="center"/>
      <protection/>
    </xf>
    <xf numFmtId="3" fontId="26" fillId="0" borderId="0" xfId="76" applyNumberFormat="1" applyFont="1" applyAlignment="1">
      <alignment horizontal="center"/>
      <protection/>
    </xf>
    <xf numFmtId="0" fontId="26" fillId="0" borderId="14" xfId="76" applyFont="1" applyBorder="1" applyAlignment="1">
      <alignment vertical="top" wrapText="1"/>
      <protection/>
    </xf>
    <xf numFmtId="0" fontId="26" fillId="0" borderId="15" xfId="76" applyFont="1" applyBorder="1" applyAlignment="1">
      <alignment vertical="top" wrapText="1"/>
      <protection/>
    </xf>
    <xf numFmtId="0" fontId="26" fillId="0" borderId="26" xfId="76" applyFont="1" applyBorder="1" applyAlignment="1">
      <alignment vertical="top" wrapText="1"/>
      <protection/>
    </xf>
    <xf numFmtId="0" fontId="26" fillId="0" borderId="18" xfId="76" applyFont="1" applyBorder="1" applyAlignment="1">
      <alignment vertical="top" wrapText="1"/>
      <protection/>
    </xf>
    <xf numFmtId="0" fontId="26" fillId="0" borderId="18" xfId="76" applyFont="1" applyBorder="1" applyAlignment="1">
      <alignment horizontal="center" vertical="top" wrapText="1"/>
      <protection/>
    </xf>
    <xf numFmtId="0" fontId="26" fillId="0" borderId="21" xfId="76" applyFont="1" applyBorder="1" applyAlignment="1">
      <alignment vertical="top" wrapText="1"/>
      <protection/>
    </xf>
    <xf numFmtId="0" fontId="22" fillId="0" borderId="25" xfId="76" applyFont="1" applyBorder="1" applyAlignment="1">
      <alignment horizontal="center" wrapText="1"/>
      <protection/>
    </xf>
    <xf numFmtId="0" fontId="22" fillId="0" borderId="27" xfId="76" applyFont="1" applyFill="1" applyBorder="1" applyAlignment="1">
      <alignment horizontal="center" wrapText="1"/>
      <protection/>
    </xf>
    <xf numFmtId="0" fontId="22" fillId="0" borderId="28" xfId="76" applyFont="1" applyBorder="1" applyAlignment="1">
      <alignment horizontal="center" wrapText="1"/>
      <protection/>
    </xf>
    <xf numFmtId="0" fontId="22" fillId="0" borderId="29" xfId="76" applyFont="1" applyFill="1" applyBorder="1" applyAlignment="1">
      <alignment horizontal="center" wrapText="1"/>
      <protection/>
    </xf>
    <xf numFmtId="3" fontId="22" fillId="0" borderId="10" xfId="76" applyNumberFormat="1" applyFont="1" applyBorder="1" applyAlignment="1">
      <alignment horizontal="center" vertical="top" wrapText="1"/>
      <protection/>
    </xf>
    <xf numFmtId="0" fontId="41" fillId="0" borderId="27" xfId="76" applyFont="1" applyFill="1" applyBorder="1" applyAlignment="1">
      <alignment horizontal="center" vertical="center" wrapText="1"/>
      <protection/>
    </xf>
    <xf numFmtId="4" fontId="41" fillId="0" borderId="27" xfId="7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8" fillId="0" borderId="10" xfId="76" applyFont="1" applyBorder="1" applyAlignment="1">
      <alignment horizontal="center" vertical="top" wrapText="1"/>
      <protection/>
    </xf>
    <xf numFmtId="3" fontId="41" fillId="0" borderId="10" xfId="76" applyNumberFormat="1" applyFont="1" applyBorder="1" applyAlignment="1">
      <alignment horizontal="right"/>
      <protection/>
    </xf>
    <xf numFmtId="0" fontId="26" fillId="0" borderId="10" xfId="76" applyFont="1" applyBorder="1">
      <alignment/>
      <protection/>
    </xf>
    <xf numFmtId="3" fontId="26" fillId="0" borderId="0" xfId="76" applyNumberFormat="1" applyFont="1">
      <alignment/>
      <protection/>
    </xf>
    <xf numFmtId="0" fontId="53" fillId="0" borderId="0" xfId="74" applyFont="1">
      <alignment/>
      <protection/>
    </xf>
    <xf numFmtId="3" fontId="26" fillId="0" borderId="0" xfId="75" applyNumberFormat="1" applyFont="1" applyBorder="1" applyAlignment="1">
      <alignment horizontal="center"/>
      <protection/>
    </xf>
    <xf numFmtId="3" fontId="26" fillId="0" borderId="10" xfId="75" applyNumberFormat="1" applyFont="1" applyBorder="1">
      <alignment/>
      <protection/>
    </xf>
    <xf numFmtId="3" fontId="26" fillId="0" borderId="10" xfId="75" applyNumberFormat="1" applyFont="1" applyBorder="1" applyAlignment="1">
      <alignment horizontal="center"/>
      <protection/>
    </xf>
    <xf numFmtId="206" fontId="22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50" fillId="0" borderId="0" xfId="0" applyFont="1" applyAlignment="1">
      <alignment/>
    </xf>
    <xf numFmtId="0" fontId="37" fillId="0" borderId="0" xfId="0" applyFont="1" applyAlignment="1">
      <alignment/>
    </xf>
    <xf numFmtId="0" fontId="22" fillId="0" borderId="0" xfId="75" applyFont="1">
      <alignment/>
      <protection/>
    </xf>
    <xf numFmtId="0" fontId="37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3" fontId="22" fillId="0" borderId="0" xfId="76" applyNumberFormat="1" applyFont="1" applyAlignment="1">
      <alignment wrapText="1"/>
      <protection/>
    </xf>
    <xf numFmtId="3" fontId="29" fillId="0" borderId="0" xfId="76" applyNumberFormat="1">
      <alignment/>
      <protection/>
    </xf>
    <xf numFmtId="0" fontId="26" fillId="0" borderId="10" xfId="75" applyFont="1" applyBorder="1" applyAlignment="1">
      <alignment horizontal="center" vertical="center"/>
      <protection/>
    </xf>
    <xf numFmtId="0" fontId="21" fillId="7" borderId="0" xfId="0" applyFont="1" applyFill="1" applyBorder="1" applyAlignment="1">
      <alignment horizontal="left"/>
    </xf>
    <xf numFmtId="0" fontId="28" fillId="0" borderId="27" xfId="74" applyFont="1" applyBorder="1" applyAlignment="1">
      <alignment horizontal="center" vertical="center" wrapText="1"/>
      <protection/>
    </xf>
    <xf numFmtId="0" fontId="28" fillId="0" borderId="29" xfId="74" applyFont="1" applyBorder="1" applyAlignment="1">
      <alignment horizontal="center" vertical="center" wrapText="1"/>
      <protection/>
    </xf>
    <xf numFmtId="3" fontId="40" fillId="25" borderId="0" xfId="74" applyNumberFormat="1" applyFont="1" applyFill="1">
      <alignment/>
      <protection/>
    </xf>
    <xf numFmtId="0" fontId="40" fillId="25" borderId="0" xfId="74" applyFont="1" applyFill="1">
      <alignment/>
      <protection/>
    </xf>
    <xf numFmtId="0" fontId="28" fillId="0" borderId="10" xfId="74" applyFont="1" applyFill="1" applyBorder="1" applyAlignment="1">
      <alignment horizontal="center" vertical="center"/>
      <protection/>
    </xf>
    <xf numFmtId="0" fontId="22" fillId="0" borderId="10" xfId="74" applyFont="1" applyFill="1" applyBorder="1" applyAlignment="1">
      <alignment horizontal="left" vertical="center"/>
      <protection/>
    </xf>
    <xf numFmtId="0" fontId="22" fillId="0" borderId="10" xfId="74" applyFont="1" applyFill="1" applyBorder="1" applyAlignment="1">
      <alignment horizontal="center" vertical="center"/>
      <protection/>
    </xf>
    <xf numFmtId="3" fontId="22" fillId="0" borderId="10" xfId="74" applyNumberFormat="1" applyFont="1" applyFill="1" applyBorder="1" applyAlignment="1">
      <alignment horizontal="center" vertical="center"/>
      <protection/>
    </xf>
    <xf numFmtId="193" fontId="22" fillId="0" borderId="10" xfId="74" applyNumberFormat="1" applyFont="1" applyFill="1" applyBorder="1" applyAlignment="1">
      <alignment horizontal="right" vertical="center"/>
      <protection/>
    </xf>
    <xf numFmtId="3" fontId="22" fillId="0" borderId="10" xfId="74" applyNumberFormat="1" applyFont="1" applyFill="1" applyBorder="1" applyAlignment="1">
      <alignment horizontal="right" vertical="center"/>
      <protection/>
    </xf>
    <xf numFmtId="0" fontId="22" fillId="0" borderId="10" xfId="74" applyFont="1" applyFill="1" applyBorder="1" applyAlignment="1">
      <alignment horizontal="left" vertical="center" wrapText="1"/>
      <protection/>
    </xf>
    <xf numFmtId="194" fontId="22" fillId="0" borderId="10" xfId="74" applyNumberFormat="1" applyFont="1" applyFill="1" applyBorder="1" applyAlignment="1">
      <alignment horizontal="center" vertical="center"/>
      <protection/>
    </xf>
    <xf numFmtId="4" fontId="22" fillId="0" borderId="10" xfId="74" applyNumberFormat="1" applyFont="1" applyFill="1" applyBorder="1" applyAlignment="1">
      <alignment horizontal="right" vertical="center"/>
      <protection/>
    </xf>
    <xf numFmtId="3" fontId="22" fillId="0" borderId="10" xfId="86" applyNumberFormat="1" applyFont="1" applyFill="1" applyBorder="1" applyAlignment="1">
      <alignment horizontal="center" vertical="center"/>
    </xf>
    <xf numFmtId="211" fontId="22" fillId="0" borderId="10" xfId="86" applyNumberFormat="1" applyFont="1" applyFill="1" applyBorder="1" applyAlignment="1">
      <alignment horizontal="center" vertical="center"/>
    </xf>
    <xf numFmtId="211" fontId="22" fillId="0" borderId="10" xfId="74" applyNumberFormat="1" applyFont="1" applyFill="1" applyBorder="1" applyAlignment="1">
      <alignment horizontal="center" vertical="center"/>
      <protection/>
    </xf>
    <xf numFmtId="0" fontId="22" fillId="0" borderId="10" xfId="74" applyFont="1" applyFill="1" applyBorder="1" applyAlignment="1">
      <alignment horizontal="center" vertical="center" wrapText="1"/>
      <protection/>
    </xf>
    <xf numFmtId="0" fontId="28" fillId="0" borderId="10" xfId="74" applyFont="1" applyFill="1" applyBorder="1">
      <alignment/>
      <protection/>
    </xf>
    <xf numFmtId="0" fontId="28" fillId="0" borderId="25" xfId="74" applyFont="1" applyFill="1" applyBorder="1" applyAlignment="1">
      <alignment horizontal="center" vertical="center"/>
      <protection/>
    </xf>
    <xf numFmtId="3" fontId="28" fillId="0" borderId="25" xfId="74" applyNumberFormat="1" applyFont="1" applyFill="1" applyBorder="1" applyAlignment="1">
      <alignment vertical="center"/>
      <protection/>
    </xf>
    <xf numFmtId="3" fontId="28" fillId="0" borderId="30" xfId="74" applyNumberFormat="1" applyFont="1" applyFill="1" applyBorder="1" applyAlignment="1">
      <alignment vertical="center"/>
      <protection/>
    </xf>
    <xf numFmtId="3" fontId="52" fillId="0" borderId="10" xfId="74" applyNumberFormat="1" applyFont="1" applyFill="1" applyBorder="1">
      <alignment/>
      <protection/>
    </xf>
    <xf numFmtId="3" fontId="28" fillId="0" borderId="28" xfId="74" applyNumberFormat="1" applyFont="1" applyFill="1" applyBorder="1" applyAlignment="1">
      <alignment vertical="center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 horizontal="right"/>
    </xf>
    <xf numFmtId="4" fontId="42" fillId="0" borderId="0" xfId="0" applyNumberFormat="1" applyFont="1" applyAlignment="1">
      <alignment horizontal="right"/>
    </xf>
    <xf numFmtId="4" fontId="42" fillId="0" borderId="0" xfId="0" applyNumberFormat="1" applyFont="1" applyAlignment="1">
      <alignment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 horizontal="center"/>
    </xf>
    <xf numFmtId="4" fontId="54" fillId="0" borderId="0" xfId="0" applyNumberFormat="1" applyFont="1" applyAlignment="1">
      <alignment horizontal="right"/>
    </xf>
    <xf numFmtId="0" fontId="42" fillId="0" borderId="10" xfId="0" applyFont="1" applyBorder="1" applyAlignment="1">
      <alignment horizontal="center" vertical="top" wrapText="1"/>
    </xf>
    <xf numFmtId="4" fontId="42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4" fontId="42" fillId="0" borderId="10" xfId="0" applyNumberFormat="1" applyFont="1" applyBorder="1" applyAlignment="1">
      <alignment horizontal="right" vertical="top" wrapText="1"/>
    </xf>
    <xf numFmtId="0" fontId="42" fillId="0" borderId="27" xfId="0" applyFont="1" applyBorder="1" applyAlignment="1">
      <alignment horizontal="left" vertical="top" wrapText="1"/>
    </xf>
    <xf numFmtId="0" fontId="42" fillId="0" borderId="27" xfId="0" applyFont="1" applyBorder="1" applyAlignment="1">
      <alignment horizontal="center" vertical="top" wrapText="1"/>
    </xf>
    <xf numFmtId="4" fontId="42" fillId="0" borderId="27" xfId="0" applyNumberFormat="1" applyFont="1" applyBorder="1" applyAlignment="1">
      <alignment horizontal="right" vertical="top" wrapText="1"/>
    </xf>
    <xf numFmtId="0" fontId="42" fillId="0" borderId="31" xfId="0" applyFont="1" applyBorder="1" applyAlignment="1">
      <alignment horizontal="center" vertical="top" wrapText="1"/>
    </xf>
    <xf numFmtId="0" fontId="41" fillId="0" borderId="30" xfId="0" applyFont="1" applyBorder="1" applyAlignment="1">
      <alignment horizontal="left"/>
    </xf>
    <xf numFmtId="3" fontId="41" fillId="0" borderId="30" xfId="0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0" fontId="42" fillId="0" borderId="0" xfId="0" applyFont="1" applyAlignment="1">
      <alignment/>
    </xf>
    <xf numFmtId="0" fontId="26" fillId="0" borderId="27" xfId="0" applyFont="1" applyBorder="1" applyAlignment="1">
      <alignment horizontal="center"/>
    </xf>
    <xf numFmtId="0" fontId="26" fillId="0" borderId="32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3" fontId="41" fillId="0" borderId="10" xfId="76" applyNumberFormat="1" applyFont="1" applyFill="1" applyBorder="1" applyAlignment="1">
      <alignment horizontal="right" vertical="top" wrapText="1"/>
      <protection/>
    </xf>
    <xf numFmtId="0" fontId="56" fillId="0" borderId="0" xfId="0" applyFont="1" applyAlignment="1">
      <alignment/>
    </xf>
    <xf numFmtId="0" fontId="22" fillId="0" borderId="0" xfId="0" applyFont="1" applyAlignment="1">
      <alignment wrapText="1"/>
    </xf>
    <xf numFmtId="0" fontId="57" fillId="0" borderId="0" xfId="0" applyFont="1" applyBorder="1" applyAlignment="1">
      <alignment vertical="top" wrapText="1"/>
    </xf>
    <xf numFmtId="0" fontId="22" fillId="7" borderId="0" xfId="0" applyFont="1" applyFill="1" applyBorder="1" applyAlignment="1">
      <alignment horizontal="right"/>
    </xf>
    <xf numFmtId="0" fontId="22" fillId="7" borderId="0" xfId="0" applyFont="1" applyFill="1" applyBorder="1" applyAlignment="1">
      <alignment/>
    </xf>
    <xf numFmtId="0" fontId="42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3" fontId="22" fillId="0" borderId="1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0" fontId="26" fillId="0" borderId="0" xfId="76" applyFont="1" applyBorder="1">
      <alignment/>
      <protection/>
    </xf>
    <xf numFmtId="3" fontId="22" fillId="0" borderId="0" xfId="76" applyNumberFormat="1" applyFont="1" applyBorder="1" applyAlignment="1">
      <alignment wrapText="1"/>
      <protection/>
    </xf>
    <xf numFmtId="0" fontId="22" fillId="7" borderId="0" xfId="72" applyFont="1" applyFill="1" applyBorder="1" applyAlignment="1">
      <alignment horizontal="center" vertical="center"/>
      <protection/>
    </xf>
    <xf numFmtId="0" fontId="31" fillId="0" borderId="33" xfId="76" applyFont="1" applyBorder="1" applyAlignment="1">
      <alignment horizontal="center" vertical="top" wrapText="1"/>
      <protection/>
    </xf>
    <xf numFmtId="0" fontId="31" fillId="0" borderId="34" xfId="76" applyFont="1" applyBorder="1" applyAlignment="1">
      <alignment horizontal="center" vertical="top" wrapText="1"/>
      <protection/>
    </xf>
    <xf numFmtId="0" fontId="31" fillId="0" borderId="0" xfId="76" applyFont="1" applyBorder="1" applyAlignment="1">
      <alignment horizontal="center" vertical="top" wrapText="1"/>
      <protection/>
    </xf>
    <xf numFmtId="0" fontId="26" fillId="0" borderId="35" xfId="76" applyFont="1" applyBorder="1" applyAlignment="1">
      <alignment horizontal="center" vertical="top" wrapText="1"/>
      <protection/>
    </xf>
    <xf numFmtId="0" fontId="32" fillId="0" borderId="18" xfId="76" applyFont="1" applyBorder="1" applyAlignment="1">
      <alignment horizontal="center" vertical="top" wrapText="1"/>
      <protection/>
    </xf>
    <xf numFmtId="0" fontId="22" fillId="0" borderId="0" xfId="72" applyFont="1" applyAlignment="1">
      <alignment horizontal="center" vertical="center"/>
      <protection/>
    </xf>
    <xf numFmtId="0" fontId="22" fillId="0" borderId="0" xfId="0" applyFont="1" applyAlignment="1">
      <alignment horizontal="center"/>
    </xf>
    <xf numFmtId="3" fontId="28" fillId="0" borderId="10" xfId="76" applyNumberFormat="1" applyFont="1" applyFill="1" applyBorder="1" applyAlignment="1">
      <alignment horizontal="center" vertical="top" wrapText="1"/>
      <protection/>
    </xf>
    <xf numFmtId="3" fontId="42" fillId="0" borderId="10" xfId="0" applyNumberFormat="1" applyFont="1" applyBorder="1" applyAlignment="1">
      <alignment horizontal="center" vertical="top" wrapText="1"/>
    </xf>
    <xf numFmtId="1" fontId="26" fillId="0" borderId="10" xfId="76" applyNumberFormat="1" applyFont="1" applyBorder="1" applyAlignment="1">
      <alignment horizontal="center" vertical="top" wrapText="1"/>
      <protection/>
    </xf>
    <xf numFmtId="1" fontId="42" fillId="0" borderId="10" xfId="76" applyNumberFormat="1" applyFont="1" applyBorder="1" applyAlignment="1">
      <alignment horizontal="center" vertical="top" wrapText="1"/>
      <protection/>
    </xf>
    <xf numFmtId="1" fontId="42" fillId="0" borderId="10" xfId="76" applyNumberFormat="1" applyFont="1" applyFill="1" applyBorder="1" applyAlignment="1">
      <alignment horizontal="center" vertical="top" wrapText="1"/>
      <protection/>
    </xf>
    <xf numFmtId="3" fontId="26" fillId="0" borderId="10" xfId="76" applyNumberFormat="1" applyFont="1" applyBorder="1" applyAlignment="1">
      <alignment horizontal="right" vertical="top" wrapText="1"/>
      <protection/>
    </xf>
    <xf numFmtId="0" fontId="42" fillId="0" borderId="10" xfId="0" applyFont="1" applyFill="1" applyBorder="1" applyAlignment="1">
      <alignment horizontal="center" vertical="top" wrapText="1"/>
    </xf>
    <xf numFmtId="3" fontId="42" fillId="0" borderId="10" xfId="0" applyNumberFormat="1" applyFont="1" applyFill="1" applyBorder="1" applyAlignment="1">
      <alignment horizontal="center" vertical="top" wrapText="1"/>
    </xf>
    <xf numFmtId="0" fontId="22" fillId="0" borderId="27" xfId="74" applyFont="1" applyBorder="1" applyAlignment="1">
      <alignment horizontal="center" vertical="center"/>
      <protection/>
    </xf>
    <xf numFmtId="0" fontId="22" fillId="26" borderId="10" xfId="0" applyFont="1" applyFill="1" applyBorder="1" applyAlignment="1">
      <alignment vertical="top" wrapText="1"/>
    </xf>
    <xf numFmtId="0" fontId="42" fillId="26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6" fillId="26" borderId="10" xfId="0" applyFont="1" applyFill="1" applyBorder="1" applyAlignment="1">
      <alignment horizontal="left" vertical="center" wrapText="1"/>
    </xf>
    <xf numFmtId="0" fontId="22" fillId="26" borderId="10" xfId="74" applyFont="1" applyFill="1" applyBorder="1" applyAlignment="1">
      <alignment horizontal="left" vertical="center"/>
      <protection/>
    </xf>
    <xf numFmtId="0" fontId="22" fillId="26" borderId="10" xfId="74" applyFont="1" applyFill="1" applyBorder="1" applyAlignment="1">
      <alignment horizontal="left" vertical="center" wrapText="1"/>
      <protection/>
    </xf>
    <xf numFmtId="0" fontId="22" fillId="27" borderId="10" xfId="76" applyFont="1" applyFill="1" applyBorder="1" applyAlignment="1">
      <alignment vertical="top" wrapText="1"/>
      <protection/>
    </xf>
    <xf numFmtId="0" fontId="22" fillId="26" borderId="10" xfId="76" applyFont="1" applyFill="1" applyBorder="1" applyAlignment="1">
      <alignment vertical="top" wrapText="1"/>
      <protection/>
    </xf>
    <xf numFmtId="0" fontId="47" fillId="27" borderId="10" xfId="76" applyFont="1" applyFill="1" applyBorder="1" applyAlignment="1">
      <alignment vertical="top" wrapText="1"/>
      <protection/>
    </xf>
    <xf numFmtId="0" fontId="26" fillId="26" borderId="10" xfId="75" applyFont="1" applyFill="1" applyBorder="1">
      <alignment/>
      <protection/>
    </xf>
    <xf numFmtId="0" fontId="26" fillId="26" borderId="10" xfId="75" applyFont="1" applyFill="1" applyBorder="1" applyAlignment="1">
      <alignment vertical="top" wrapText="1"/>
      <protection/>
    </xf>
    <xf numFmtId="0" fontId="26" fillId="27" borderId="10" xfId="75" applyFont="1" applyFill="1" applyBorder="1">
      <alignment/>
      <protection/>
    </xf>
    <xf numFmtId="0" fontId="22" fillId="26" borderId="10" xfId="0" applyFont="1" applyFill="1" applyBorder="1" applyAlignment="1">
      <alignment horizontal="left" vertical="top" wrapText="1"/>
    </xf>
    <xf numFmtId="0" fontId="22" fillId="26" borderId="10" xfId="0" applyFont="1" applyFill="1" applyBorder="1" applyAlignment="1">
      <alignment horizontal="right" vertical="top" wrapText="1" indent="3"/>
    </xf>
    <xf numFmtId="0" fontId="42" fillId="26" borderId="10" xfId="76" applyFont="1" applyFill="1" applyBorder="1" applyAlignment="1">
      <alignment horizontal="left" vertical="top" wrapText="1"/>
      <protection/>
    </xf>
    <xf numFmtId="0" fontId="42" fillId="0" borderId="10" xfId="76" applyFont="1" applyFill="1" applyBorder="1" applyAlignment="1">
      <alignment horizontal="left" vertical="top" wrapText="1"/>
      <protection/>
    </xf>
    <xf numFmtId="0" fontId="42" fillId="28" borderId="10" xfId="76" applyFont="1" applyFill="1" applyBorder="1" applyAlignment="1">
      <alignment horizontal="left" vertical="top" wrapText="1"/>
      <protection/>
    </xf>
    <xf numFmtId="0" fontId="42" fillId="26" borderId="10" xfId="0" applyFont="1" applyFill="1" applyBorder="1" applyAlignment="1">
      <alignment horizontal="left" vertical="top" wrapText="1"/>
    </xf>
    <xf numFmtId="212" fontId="22" fillId="0" borderId="10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41" fillId="0" borderId="27" xfId="76" applyFont="1" applyBorder="1" applyAlignment="1">
      <alignment horizontal="center" vertical="center" wrapText="1"/>
      <protection/>
    </xf>
    <xf numFmtId="0" fontId="41" fillId="0" borderId="29" xfId="76" applyFont="1" applyBorder="1" applyAlignment="1">
      <alignment horizontal="center" vertical="center" wrapText="1"/>
      <protection/>
    </xf>
    <xf numFmtId="0" fontId="28" fillId="0" borderId="25" xfId="76" applyFont="1" applyBorder="1" applyAlignment="1">
      <alignment horizontal="center" vertical="top" wrapText="1"/>
      <protection/>
    </xf>
    <xf numFmtId="0" fontId="28" fillId="0" borderId="30" xfId="76" applyFont="1" applyBorder="1" applyAlignment="1">
      <alignment horizontal="center" vertical="top" wrapText="1"/>
      <protection/>
    </xf>
    <xf numFmtId="0" fontId="28" fillId="0" borderId="28" xfId="76" applyFont="1" applyBorder="1" applyAlignment="1">
      <alignment horizontal="center" vertical="top" wrapText="1"/>
      <protection/>
    </xf>
    <xf numFmtId="0" fontId="21" fillId="7" borderId="0" xfId="0" applyFont="1" applyFill="1" applyBorder="1" applyAlignment="1">
      <alignment horizontal="left"/>
    </xf>
    <xf numFmtId="0" fontId="22" fillId="0" borderId="0" xfId="75" applyFont="1" applyAlignment="1">
      <alignment horizontal="center"/>
      <protection/>
    </xf>
    <xf numFmtId="0" fontId="26" fillId="0" borderId="0" xfId="75" applyFont="1" applyAlignment="1">
      <alignment horizontal="center"/>
      <protection/>
    </xf>
    <xf numFmtId="0" fontId="28" fillId="0" borderId="25" xfId="74" applyFont="1" applyBorder="1" applyAlignment="1">
      <alignment horizontal="center" vertical="center"/>
      <protection/>
    </xf>
    <xf numFmtId="0" fontId="28" fillId="0" borderId="30" xfId="74" applyFont="1" applyBorder="1" applyAlignment="1">
      <alignment horizontal="center" vertical="center"/>
      <protection/>
    </xf>
    <xf numFmtId="0" fontId="41" fillId="0" borderId="25" xfId="76" applyFont="1" applyBorder="1" applyAlignment="1">
      <alignment horizontal="center" vertical="center" wrapText="1"/>
      <protection/>
    </xf>
    <xf numFmtId="0" fontId="41" fillId="0" borderId="30" xfId="76" applyFont="1" applyBorder="1" applyAlignment="1">
      <alignment horizontal="center" vertical="center" wrapText="1"/>
      <protection/>
    </xf>
    <xf numFmtId="0" fontId="41" fillId="0" borderId="28" xfId="76" applyFont="1" applyBorder="1" applyAlignment="1">
      <alignment horizontal="center" vertical="center" wrapText="1"/>
      <protection/>
    </xf>
    <xf numFmtId="0" fontId="28" fillId="0" borderId="27" xfId="74" applyFont="1" applyBorder="1" applyAlignment="1">
      <alignment horizontal="center" vertical="center" wrapText="1"/>
      <protection/>
    </xf>
    <xf numFmtId="0" fontId="28" fillId="0" borderId="29" xfId="74" applyFont="1" applyBorder="1" applyAlignment="1">
      <alignment horizontal="center" vertical="center" wrapText="1"/>
      <protection/>
    </xf>
    <xf numFmtId="0" fontId="28" fillId="0" borderId="0" xfId="74" applyFont="1" applyAlignment="1">
      <alignment horizontal="center"/>
      <protection/>
    </xf>
    <xf numFmtId="0" fontId="42" fillId="0" borderId="0" xfId="75" applyFont="1" applyAlignment="1">
      <alignment horizontal="center"/>
      <protection/>
    </xf>
    <xf numFmtId="3" fontId="28" fillId="0" borderId="25" xfId="74" applyNumberFormat="1" applyFont="1" applyBorder="1" applyAlignment="1">
      <alignment horizontal="center" vertical="center"/>
      <protection/>
    </xf>
    <xf numFmtId="3" fontId="28" fillId="0" borderId="30" xfId="74" applyNumberFormat="1" applyFont="1" applyBorder="1" applyAlignment="1">
      <alignment horizontal="center" vertical="center"/>
      <protection/>
    </xf>
    <xf numFmtId="0" fontId="26" fillId="0" borderId="27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vertical="center" wrapText="1"/>
    </xf>
    <xf numFmtId="0" fontId="27" fillId="0" borderId="30" xfId="0" applyFont="1" applyFill="1" applyBorder="1" applyAlignment="1">
      <alignment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23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1" fillId="0" borderId="27" xfId="77" applyFont="1" applyBorder="1" applyAlignment="1">
      <alignment horizontal="center" vertical="center"/>
      <protection/>
    </xf>
    <xf numFmtId="0" fontId="21" fillId="0" borderId="36" xfId="77" applyFont="1" applyBorder="1" applyAlignment="1">
      <alignment horizontal="center" vertical="center"/>
      <protection/>
    </xf>
    <xf numFmtId="0" fontId="37" fillId="0" borderId="10" xfId="0" applyFont="1" applyBorder="1" applyAlignment="1">
      <alignment horizontal="center"/>
    </xf>
    <xf numFmtId="0" fontId="22" fillId="0" borderId="25" xfId="74" applyFont="1" applyBorder="1" applyAlignment="1">
      <alignment horizontal="center" vertical="center"/>
      <protection/>
    </xf>
    <xf numFmtId="0" fontId="26" fillId="0" borderId="23" xfId="75" applyFont="1" applyBorder="1" applyAlignment="1">
      <alignment horizontal="center"/>
      <protection/>
    </xf>
    <xf numFmtId="0" fontId="27" fillId="0" borderId="10" xfId="75" applyFont="1" applyBorder="1" applyAlignment="1">
      <alignment horizontal="center"/>
      <protection/>
    </xf>
    <xf numFmtId="0" fontId="22" fillId="0" borderId="37" xfId="76" applyFont="1" applyBorder="1" applyAlignment="1">
      <alignment horizontal="center" wrapText="1"/>
      <protection/>
    </xf>
    <xf numFmtId="0" fontId="22" fillId="0" borderId="0" xfId="76" applyFont="1" applyBorder="1" applyAlignment="1">
      <alignment horizontal="center" wrapText="1"/>
      <protection/>
    </xf>
    <xf numFmtId="0" fontId="22" fillId="7" borderId="0" xfId="0" applyFont="1" applyFill="1" applyBorder="1" applyAlignment="1">
      <alignment horizontal="left"/>
    </xf>
    <xf numFmtId="0" fontId="22" fillId="0" borderId="0" xfId="76" applyFont="1" applyAlignment="1">
      <alignment horizontal="center"/>
      <protection/>
    </xf>
    <xf numFmtId="0" fontId="41" fillId="0" borderId="10" xfId="76" applyFont="1" applyBorder="1" applyAlignment="1">
      <alignment horizontal="center" vertical="center" wrapText="1"/>
      <protection/>
    </xf>
    <xf numFmtId="0" fontId="41" fillId="0" borderId="25" xfId="76" applyFont="1" applyBorder="1" applyAlignment="1">
      <alignment horizontal="left" vertical="top" wrapText="1" indent="15"/>
      <protection/>
    </xf>
    <xf numFmtId="0" fontId="41" fillId="0" borderId="30" xfId="76" applyFont="1" applyBorder="1" applyAlignment="1">
      <alignment horizontal="left" vertical="top" wrapText="1" indent="15"/>
      <protection/>
    </xf>
    <xf numFmtId="4" fontId="41" fillId="0" borderId="25" xfId="0" applyNumberFormat="1" applyFont="1" applyBorder="1" applyAlignment="1">
      <alignment horizontal="right"/>
    </xf>
    <xf numFmtId="4" fontId="41" fillId="0" borderId="28" xfId="0" applyNumberFormat="1" applyFont="1" applyBorder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4" fontId="41" fillId="0" borderId="10" xfId="0" applyNumberFormat="1" applyFont="1" applyBorder="1" applyAlignment="1">
      <alignment horizontal="center" vertical="top" wrapText="1"/>
    </xf>
    <xf numFmtId="0" fontId="41" fillId="0" borderId="25" xfId="0" applyFont="1" applyBorder="1" applyAlignment="1">
      <alignment horizontal="left"/>
    </xf>
    <xf numFmtId="0" fontId="41" fillId="0" borderId="30" xfId="0" applyFont="1" applyBorder="1" applyAlignment="1">
      <alignment horizontal="left"/>
    </xf>
    <xf numFmtId="0" fontId="41" fillId="0" borderId="28" xfId="0" applyFont="1" applyBorder="1" applyAlignment="1">
      <alignment horizontal="left"/>
    </xf>
    <xf numFmtId="3" fontId="41" fillId="0" borderId="25" xfId="0" applyNumberFormat="1" applyFont="1" applyBorder="1" applyAlignment="1">
      <alignment horizontal="right"/>
    </xf>
    <xf numFmtId="3" fontId="41" fillId="0" borderId="28" xfId="0" applyNumberFormat="1" applyFont="1" applyBorder="1" applyAlignment="1">
      <alignment horizontal="right"/>
    </xf>
    <xf numFmtId="0" fontId="21" fillId="0" borderId="10" xfId="77" applyFont="1" applyFill="1" applyBorder="1" applyAlignment="1">
      <alignment/>
      <protection/>
    </xf>
    <xf numFmtId="0" fontId="22" fillId="0" borderId="25" xfId="74" applyFont="1" applyBorder="1" applyAlignment="1">
      <alignment vertical="center"/>
      <protection/>
    </xf>
    <xf numFmtId="0" fontId="26" fillId="0" borderId="0" xfId="0" applyFont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 vertical="center" wrapText="1"/>
    </xf>
    <xf numFmtId="0" fontId="22" fillId="0" borderId="10" xfId="74" applyFont="1" applyBorder="1" applyAlignment="1">
      <alignment vertical="center"/>
      <protection/>
    </xf>
    <xf numFmtId="170" fontId="26" fillId="0" borderId="10" xfId="63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10" xfId="77" applyFont="1" applyFill="1" applyBorder="1" applyAlignment="1">
      <alignment/>
      <protection/>
    </xf>
    <xf numFmtId="0" fontId="41" fillId="0" borderId="38" xfId="76" applyFont="1" applyFill="1" applyBorder="1" applyAlignment="1">
      <alignment vertical="center" wrapText="1"/>
      <protection/>
    </xf>
    <xf numFmtId="0" fontId="41" fillId="0" borderId="32" xfId="76" applyFont="1" applyFill="1" applyBorder="1" applyAlignment="1">
      <alignment vertical="center" wrapText="1"/>
      <protection/>
    </xf>
    <xf numFmtId="0" fontId="41" fillId="0" borderId="31" xfId="76" applyFont="1" applyFill="1" applyBorder="1" applyAlignment="1">
      <alignment vertical="center" wrapText="1"/>
      <protection/>
    </xf>
    <xf numFmtId="0" fontId="22" fillId="0" borderId="25" xfId="74" applyFont="1" applyBorder="1" applyAlignment="1">
      <alignment vertical="center"/>
      <protection/>
    </xf>
    <xf numFmtId="0" fontId="22" fillId="0" borderId="28" xfId="74" applyFont="1" applyBorder="1" applyAlignment="1">
      <alignment vertical="center"/>
      <protection/>
    </xf>
    <xf numFmtId="0" fontId="22" fillId="0" borderId="28" xfId="74" applyFont="1" applyBorder="1" applyAlignment="1">
      <alignment horizontal="center" vertical="center"/>
      <protection/>
    </xf>
    <xf numFmtId="0" fontId="26" fillId="0" borderId="25" xfId="76" applyFont="1" applyBorder="1" applyAlignment="1">
      <alignment horizontal="center" vertical="top" wrapText="1"/>
      <protection/>
    </xf>
    <xf numFmtId="0" fontId="26" fillId="0" borderId="28" xfId="76" applyFont="1" applyBorder="1" applyAlignment="1">
      <alignment horizontal="center" vertical="top" wrapText="1"/>
      <protection/>
    </xf>
    <xf numFmtId="0" fontId="42" fillId="0" borderId="25" xfId="76" applyFont="1" applyBorder="1" applyAlignment="1">
      <alignment vertical="center" wrapText="1"/>
      <protection/>
    </xf>
    <xf numFmtId="0" fontId="42" fillId="0" borderId="30" xfId="76" applyFont="1" applyBorder="1" applyAlignment="1">
      <alignment vertical="center" wrapText="1"/>
      <protection/>
    </xf>
    <xf numFmtId="0" fontId="42" fillId="0" borderId="28" xfId="76" applyFont="1" applyBorder="1" applyAlignment="1">
      <alignment vertical="center" wrapText="1"/>
      <protection/>
    </xf>
    <xf numFmtId="0" fontId="42" fillId="0" borderId="25" xfId="76" applyFont="1" applyBorder="1" applyAlignment="1">
      <alignment horizontal="center" vertical="center" wrapText="1"/>
      <protection/>
    </xf>
    <xf numFmtId="0" fontId="42" fillId="0" borderId="30" xfId="76" applyFont="1" applyBorder="1" applyAlignment="1">
      <alignment horizontal="center" vertical="center" wrapText="1"/>
      <protection/>
    </xf>
    <xf numFmtId="0" fontId="42" fillId="0" borderId="28" xfId="76" applyFont="1" applyBorder="1" applyAlignment="1">
      <alignment horizontal="center" vertical="center" wrapText="1"/>
      <protection/>
    </xf>
    <xf numFmtId="0" fontId="42" fillId="0" borderId="25" xfId="76" applyFont="1" applyFill="1" applyBorder="1" applyAlignment="1">
      <alignment horizontal="center" vertical="top" wrapText="1"/>
      <protection/>
    </xf>
    <xf numFmtId="0" fontId="42" fillId="0" borderId="30" xfId="76" applyFont="1" applyFill="1" applyBorder="1" applyAlignment="1">
      <alignment horizontal="center" vertical="top" wrapText="1"/>
      <protection/>
    </xf>
    <xf numFmtId="0" fontId="42" fillId="0" borderId="28" xfId="76" applyFont="1" applyFill="1" applyBorder="1" applyAlignment="1">
      <alignment horizontal="center" vertical="top" wrapText="1"/>
      <protection/>
    </xf>
    <xf numFmtId="3" fontId="41" fillId="0" borderId="28" xfId="76" applyNumberFormat="1" applyFont="1" applyBorder="1" applyAlignment="1">
      <alignment horizontal="right" vertical="top" wrapText="1"/>
      <protection/>
    </xf>
    <xf numFmtId="3" fontId="41" fillId="0" borderId="25" xfId="76" applyNumberFormat="1" applyFont="1" applyBorder="1" applyAlignment="1">
      <alignment horizontal="right" vertical="top" wrapText="1"/>
      <protection/>
    </xf>
    <xf numFmtId="3" fontId="41" fillId="0" borderId="30" xfId="76" applyNumberFormat="1" applyFont="1" applyBorder="1" applyAlignment="1">
      <alignment horizontal="right" vertical="top" wrapText="1"/>
      <protection/>
    </xf>
    <xf numFmtId="0" fontId="41" fillId="0" borderId="25" xfId="0" applyFont="1" applyBorder="1" applyAlignment="1">
      <alignment horizontal="center" vertical="top" wrapText="1"/>
    </xf>
    <xf numFmtId="0" fontId="41" fillId="0" borderId="28" xfId="0" applyFont="1" applyBorder="1" applyAlignment="1">
      <alignment horizontal="center" vertical="top" wrapText="1"/>
    </xf>
    <xf numFmtId="0" fontId="42" fillId="0" borderId="25" xfId="0" applyFont="1" applyBorder="1" applyAlignment="1">
      <alignment horizontal="center" vertical="top" wrapText="1"/>
    </xf>
    <xf numFmtId="0" fontId="42" fillId="0" borderId="28" xfId="0" applyFont="1" applyBorder="1" applyAlignment="1">
      <alignment horizontal="center" vertical="top" wrapText="1"/>
    </xf>
    <xf numFmtId="0" fontId="42" fillId="0" borderId="39" xfId="0" applyFont="1" applyBorder="1" applyAlignment="1">
      <alignment horizontal="center" vertical="top" wrapText="1"/>
    </xf>
    <xf numFmtId="0" fontId="42" fillId="0" borderId="31" xfId="0" applyFont="1" applyBorder="1" applyAlignment="1">
      <alignment horizontal="center" vertical="top" wrapText="1"/>
    </xf>
    <xf numFmtId="3" fontId="41" fillId="0" borderId="30" xfId="0" applyNumberFormat="1" applyFont="1" applyBorder="1" applyAlignment="1">
      <alignment horizontal="right"/>
    </xf>
    <xf numFmtId="4" fontId="41" fillId="0" borderId="30" xfId="0" applyNumberFormat="1" applyFont="1" applyBorder="1" applyAlignment="1">
      <alignment horizontal="right"/>
    </xf>
    <xf numFmtId="4" fontId="42" fillId="0" borderId="25" xfId="0" applyNumberFormat="1" applyFont="1" applyBorder="1" applyAlignment="1">
      <alignment horizontal="right" vertical="top" wrapText="1"/>
    </xf>
    <xf numFmtId="4" fontId="42" fillId="0" borderId="28" xfId="0" applyNumberFormat="1" applyFont="1" applyBorder="1" applyAlignment="1">
      <alignment horizontal="right" vertical="top" wrapText="1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_дсу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_10, 11. Зап.части и ТМЦ, РГТО 2021 г." xfId="73"/>
    <cellStyle name="Обычный_без кап.ст и ст." xfId="74"/>
    <cellStyle name="Обычный_дсу" xfId="75"/>
    <cellStyle name="Обычный_Зап.части" xfId="76"/>
    <cellStyle name="Обычный_Заявка 2021г фактически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Стиль 1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2"/>
  <sheetViews>
    <sheetView view="pageBreakPreview" zoomScale="78" zoomScaleNormal="55" zoomScaleSheetLayoutView="78" zoomScalePageLayoutView="0" workbookViewId="0" topLeftCell="A37">
      <selection activeCell="J1" sqref="J1:J16384"/>
    </sheetView>
  </sheetViews>
  <sheetFormatPr defaultColWidth="9.00390625" defaultRowHeight="12.75" outlineLevelRow="1"/>
  <cols>
    <col min="1" max="1" width="4.00390625" style="74" bestFit="1" customWidth="1"/>
    <col min="2" max="2" width="35.25390625" style="108" bestFit="1" customWidth="1"/>
    <col min="3" max="3" width="12.375" style="74" customWidth="1"/>
    <col min="4" max="4" width="9.125" style="74" customWidth="1"/>
    <col min="5" max="5" width="11.375" style="74" bestFit="1" customWidth="1"/>
    <col min="6" max="6" width="12.375" style="109" hidden="1" customWidth="1"/>
    <col min="7" max="7" width="13.375" style="109" bestFit="1" customWidth="1"/>
    <col min="8" max="8" width="13.00390625" style="109" hidden="1" customWidth="1"/>
    <col min="9" max="9" width="13.375" style="109" bestFit="1" customWidth="1"/>
    <col min="10" max="10" width="14.25390625" style="109" hidden="1" customWidth="1" collapsed="1"/>
    <col min="11" max="12" width="14.25390625" style="109" customWidth="1"/>
    <col min="13" max="13" width="14.375" style="109" customWidth="1"/>
    <col min="14" max="14" width="15.875" style="74" hidden="1" customWidth="1"/>
    <col min="15" max="15" width="12.625" style="74" hidden="1" customWidth="1"/>
    <col min="16" max="16" width="24.625" style="74" bestFit="1" customWidth="1"/>
    <col min="17" max="17" width="9.125" style="74" customWidth="1"/>
    <col min="18" max="18" width="10.25390625" style="74" bestFit="1" customWidth="1"/>
    <col min="19" max="16384" width="9.125" style="74" customWidth="1"/>
  </cols>
  <sheetData>
    <row r="1" spans="1:31" ht="15.75">
      <c r="A1" s="352" t="s">
        <v>384</v>
      </c>
      <c r="B1" s="352"/>
      <c r="C1" s="178"/>
      <c r="D1" s="179"/>
      <c r="E1" s="180"/>
      <c r="F1" s="181"/>
      <c r="G1" s="181"/>
      <c r="H1" s="181"/>
      <c r="I1" s="182"/>
      <c r="J1" s="182"/>
      <c r="K1" s="182"/>
      <c r="L1" s="182"/>
      <c r="M1" s="183"/>
      <c r="N1" s="183" t="s">
        <v>385</v>
      </c>
      <c r="O1" s="59"/>
      <c r="P1" s="84"/>
      <c r="Q1" s="84"/>
      <c r="R1" s="183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1:31" ht="15.75">
      <c r="A2" s="190" t="s">
        <v>386</v>
      </c>
      <c r="B2" s="190"/>
      <c r="C2" s="190"/>
      <c r="D2"/>
      <c r="E2" s="209"/>
      <c r="F2" s="209"/>
      <c r="G2" s="3"/>
      <c r="H2" s="209"/>
      <c r="I2" s="209"/>
      <c r="J2" s="3"/>
      <c r="K2" s="3"/>
      <c r="L2" s="3"/>
      <c r="M2" s="209"/>
      <c r="N2" s="183"/>
      <c r="O2" s="183" t="s">
        <v>387</v>
      </c>
      <c r="P2" s="209"/>
      <c r="Q2" s="3"/>
      <c r="R2" s="3"/>
      <c r="S2" s="209"/>
      <c r="T2" s="209"/>
      <c r="U2" s="3"/>
      <c r="V2" s="209"/>
      <c r="W2" s="209"/>
      <c r="X2" s="3"/>
      <c r="Y2" s="209"/>
      <c r="Z2" s="209"/>
      <c r="AA2" s="3"/>
      <c r="AB2" s="209"/>
      <c r="AC2" s="209"/>
      <c r="AD2" s="84"/>
      <c r="AE2" s="84"/>
    </row>
    <row r="3" spans="1:31" ht="15.75">
      <c r="A3" s="352" t="s">
        <v>388</v>
      </c>
      <c r="B3" s="352"/>
      <c r="C3" s="352"/>
      <c r="D3"/>
      <c r="E3" s="209"/>
      <c r="F3" s="209"/>
      <c r="G3" s="3"/>
      <c r="H3" s="209"/>
      <c r="I3" s="209"/>
      <c r="J3" s="3"/>
      <c r="K3" s="3"/>
      <c r="L3" s="3"/>
      <c r="M3" s="209"/>
      <c r="N3" s="183"/>
      <c r="O3" s="183" t="s">
        <v>389</v>
      </c>
      <c r="P3" s="209"/>
      <c r="Q3" s="3"/>
      <c r="R3" s="3"/>
      <c r="S3" s="209"/>
      <c r="T3" s="209"/>
      <c r="U3" s="3"/>
      <c r="V3" s="209"/>
      <c r="W3" s="209"/>
      <c r="X3" s="3"/>
      <c r="Y3" s="209"/>
      <c r="Z3" s="209"/>
      <c r="AA3" s="3"/>
      <c r="AB3" s="209"/>
      <c r="AC3" s="209"/>
      <c r="AD3" s="84"/>
      <c r="AE3" s="84"/>
    </row>
    <row r="4" spans="1:31" ht="15.75">
      <c r="A4" s="352" t="s">
        <v>585</v>
      </c>
      <c r="B4" s="352"/>
      <c r="C4" s="352"/>
      <c r="D4"/>
      <c r="E4" s="209"/>
      <c r="F4" s="209"/>
      <c r="G4" s="3"/>
      <c r="H4" s="209"/>
      <c r="I4" s="209"/>
      <c r="J4" s="3"/>
      <c r="K4" s="3"/>
      <c r="L4" s="3"/>
      <c r="M4" s="209"/>
      <c r="N4" s="183"/>
      <c r="O4" s="183" t="s">
        <v>586</v>
      </c>
      <c r="P4" s="209"/>
      <c r="Q4" s="3"/>
      <c r="R4" s="3"/>
      <c r="S4" s="209"/>
      <c r="T4" s="209"/>
      <c r="U4" s="3"/>
      <c r="V4" s="209"/>
      <c r="W4" s="209"/>
      <c r="X4" s="3"/>
      <c r="Y4" s="209"/>
      <c r="Z4" s="209"/>
      <c r="AA4" s="3"/>
      <c r="AB4" s="209"/>
      <c r="AC4" s="209"/>
      <c r="AD4" s="84"/>
      <c r="AE4" s="84"/>
    </row>
    <row r="5" spans="1:33" ht="12.75">
      <c r="A5"/>
      <c r="B5"/>
      <c r="C5"/>
      <c r="D5"/>
      <c r="E5" s="209"/>
      <c r="F5" s="209"/>
      <c r="G5" s="3"/>
      <c r="H5" s="209"/>
      <c r="I5" s="209"/>
      <c r="J5" s="3"/>
      <c r="K5" s="3"/>
      <c r="L5" s="3"/>
      <c r="M5" s="209"/>
      <c r="N5" s="3"/>
      <c r="O5" s="209"/>
      <c r="P5" s="209"/>
      <c r="Q5" s="3"/>
      <c r="R5" s="3"/>
      <c r="S5" s="209"/>
      <c r="T5" s="209"/>
      <c r="U5" s="3"/>
      <c r="V5" s="209"/>
      <c r="W5" s="209"/>
      <c r="X5" s="3"/>
      <c r="Y5" s="209"/>
      <c r="Z5" s="209"/>
      <c r="AA5" s="3"/>
      <c r="AB5" s="209"/>
      <c r="AC5" s="209"/>
      <c r="AD5" s="3"/>
      <c r="AE5" s="209"/>
      <c r="AF5" s="209"/>
      <c r="AG5" s="3"/>
    </row>
    <row r="6" spans="1:33" ht="12.75">
      <c r="A6" s="354" t="s">
        <v>383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</row>
    <row r="7" spans="1:33" ht="15.75">
      <c r="A7" s="353" t="s">
        <v>587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</row>
    <row r="9" spans="1:16" ht="15.75">
      <c r="A9" s="347" t="s">
        <v>48</v>
      </c>
      <c r="B9" s="347" t="s">
        <v>319</v>
      </c>
      <c r="C9" s="347" t="s">
        <v>320</v>
      </c>
      <c r="D9" s="347" t="s">
        <v>321</v>
      </c>
      <c r="E9" s="355" t="s">
        <v>413</v>
      </c>
      <c r="F9" s="356"/>
      <c r="G9" s="355" t="s">
        <v>414</v>
      </c>
      <c r="H9" s="356"/>
      <c r="I9" s="355" t="s">
        <v>416</v>
      </c>
      <c r="J9" s="356"/>
      <c r="K9" s="355" t="s">
        <v>417</v>
      </c>
      <c r="L9" s="356"/>
      <c r="M9" s="357" t="s">
        <v>377</v>
      </c>
      <c r="N9" s="358"/>
      <c r="O9" s="359"/>
      <c r="P9" s="193"/>
    </row>
    <row r="10" spans="1:16" ht="15.75">
      <c r="A10" s="348"/>
      <c r="B10" s="348"/>
      <c r="C10" s="348"/>
      <c r="D10" s="348"/>
      <c r="E10" s="61" t="s">
        <v>152</v>
      </c>
      <c r="F10" s="61" t="s">
        <v>46</v>
      </c>
      <c r="G10" s="61" t="s">
        <v>152</v>
      </c>
      <c r="H10" s="61" t="s">
        <v>46</v>
      </c>
      <c r="I10" s="61" t="s">
        <v>152</v>
      </c>
      <c r="J10" s="61" t="s">
        <v>46</v>
      </c>
      <c r="K10" s="61" t="s">
        <v>152</v>
      </c>
      <c r="L10" s="61" t="s">
        <v>46</v>
      </c>
      <c r="M10" s="61" t="s">
        <v>152</v>
      </c>
      <c r="N10" s="81" t="s">
        <v>49</v>
      </c>
      <c r="O10" s="81" t="s">
        <v>50</v>
      </c>
      <c r="P10" s="193"/>
    </row>
    <row r="11" spans="1:16" ht="199.5" hidden="1" outlineLevel="1">
      <c r="A11" s="95"/>
      <c r="B11" s="96"/>
      <c r="C11" s="95"/>
      <c r="D11" s="95"/>
      <c r="E11" s="81" t="s">
        <v>345</v>
      </c>
      <c r="F11" s="81" t="s">
        <v>375</v>
      </c>
      <c r="G11" s="81" t="s">
        <v>418</v>
      </c>
      <c r="H11" s="81" t="s">
        <v>376</v>
      </c>
      <c r="I11" s="81"/>
      <c r="J11" s="81" t="s">
        <v>419</v>
      </c>
      <c r="K11" s="81"/>
      <c r="L11" s="81"/>
      <c r="M11" s="81"/>
      <c r="N11" s="81"/>
      <c r="O11" s="81"/>
      <c r="P11" s="193"/>
    </row>
    <row r="12" spans="1:21" ht="15" customHeight="1" collapsed="1">
      <c r="A12" s="98">
        <v>1</v>
      </c>
      <c r="B12" s="99" t="s">
        <v>322</v>
      </c>
      <c r="C12" s="100" t="s">
        <v>323</v>
      </c>
      <c r="D12" s="100" t="s">
        <v>211</v>
      </c>
      <c r="E12" s="100">
        <v>1</v>
      </c>
      <c r="F12" s="76">
        <f>N12*E12</f>
        <v>120600</v>
      </c>
      <c r="G12" s="76">
        <v>1</v>
      </c>
      <c r="H12" s="76">
        <f>G12*N12</f>
        <v>120600</v>
      </c>
      <c r="I12" s="76"/>
      <c r="J12" s="76"/>
      <c r="K12" s="76"/>
      <c r="L12" s="76"/>
      <c r="M12" s="76">
        <f aca="true" t="shared" si="0" ref="M12:M43">I12+G12+E12</f>
        <v>2</v>
      </c>
      <c r="N12" s="172">
        <v>120600</v>
      </c>
      <c r="O12" s="83">
        <f aca="true" t="shared" si="1" ref="O12:O52">M12*N12</f>
        <v>241200</v>
      </c>
      <c r="P12" s="213"/>
      <c r="R12" s="166"/>
      <c r="S12" s="166"/>
      <c r="T12" s="166"/>
      <c r="U12" s="166"/>
    </row>
    <row r="13" spans="1:21" ht="15" customHeight="1">
      <c r="A13" s="98">
        <v>2</v>
      </c>
      <c r="B13" s="103" t="s">
        <v>346</v>
      </c>
      <c r="C13" s="104" t="s">
        <v>347</v>
      </c>
      <c r="D13" s="104" t="s">
        <v>211</v>
      </c>
      <c r="E13" s="100">
        <v>1</v>
      </c>
      <c r="F13" s="76">
        <f>N13*E13</f>
        <v>130700</v>
      </c>
      <c r="G13" s="76">
        <v>1</v>
      </c>
      <c r="H13" s="76">
        <f>G13*N13</f>
        <v>130700</v>
      </c>
      <c r="I13" s="76"/>
      <c r="J13" s="76"/>
      <c r="K13" s="76"/>
      <c r="L13" s="76"/>
      <c r="M13" s="76">
        <f t="shared" si="0"/>
        <v>2</v>
      </c>
      <c r="N13" s="172">
        <v>130700</v>
      </c>
      <c r="O13" s="83">
        <f t="shared" si="1"/>
        <v>261400</v>
      </c>
      <c r="P13" s="213"/>
      <c r="Q13" s="139"/>
      <c r="R13" s="166"/>
      <c r="S13" s="166"/>
      <c r="T13" s="166"/>
      <c r="U13" s="166"/>
    </row>
    <row r="14" spans="1:21" ht="15" customHeight="1">
      <c r="A14" s="98">
        <v>3</v>
      </c>
      <c r="B14" s="136" t="s">
        <v>348</v>
      </c>
      <c r="C14" s="137" t="s">
        <v>325</v>
      </c>
      <c r="D14" s="137" t="s">
        <v>211</v>
      </c>
      <c r="E14" s="100">
        <v>1</v>
      </c>
      <c r="F14" s="76">
        <f>N14*E14</f>
        <v>62340</v>
      </c>
      <c r="G14" s="76"/>
      <c r="H14" s="76"/>
      <c r="I14" s="76"/>
      <c r="J14" s="76"/>
      <c r="K14" s="76"/>
      <c r="L14" s="76"/>
      <c r="M14" s="76">
        <f t="shared" si="0"/>
        <v>1</v>
      </c>
      <c r="N14" s="173">
        <v>62340</v>
      </c>
      <c r="O14" s="83">
        <f t="shared" si="1"/>
        <v>62340</v>
      </c>
      <c r="P14" s="213"/>
      <c r="Q14" s="139"/>
      <c r="R14" s="166"/>
      <c r="S14" s="166"/>
      <c r="T14" s="166"/>
      <c r="U14" s="166"/>
    </row>
    <row r="15" spans="1:21" ht="15" customHeight="1">
      <c r="A15" s="98">
        <v>4</v>
      </c>
      <c r="B15" s="101" t="s">
        <v>353</v>
      </c>
      <c r="C15" s="82" t="s">
        <v>325</v>
      </c>
      <c r="D15" s="82" t="s">
        <v>211</v>
      </c>
      <c r="E15" s="100"/>
      <c r="F15" s="76"/>
      <c r="G15" s="76">
        <v>1</v>
      </c>
      <c r="H15" s="76">
        <f>G15*N15</f>
        <v>261800</v>
      </c>
      <c r="I15" s="76"/>
      <c r="J15" s="76"/>
      <c r="K15" s="76"/>
      <c r="L15" s="76"/>
      <c r="M15" s="76">
        <f t="shared" si="0"/>
        <v>1</v>
      </c>
      <c r="N15" s="174">
        <v>261800</v>
      </c>
      <c r="O15" s="83">
        <f t="shared" si="1"/>
        <v>261800</v>
      </c>
      <c r="P15" s="213"/>
      <c r="Q15" s="142"/>
      <c r="R15" s="167"/>
      <c r="S15" s="168"/>
      <c r="T15" s="169"/>
      <c r="U15" s="166"/>
    </row>
    <row r="16" spans="1:21" ht="15" customHeight="1">
      <c r="A16" s="98">
        <v>5</v>
      </c>
      <c r="B16" s="99" t="s">
        <v>324</v>
      </c>
      <c r="C16" s="100" t="s">
        <v>325</v>
      </c>
      <c r="D16" s="100" t="s">
        <v>326</v>
      </c>
      <c r="E16" s="100">
        <v>2</v>
      </c>
      <c r="F16" s="76">
        <f>N16*E16</f>
        <v>500000</v>
      </c>
      <c r="G16" s="76"/>
      <c r="H16" s="76"/>
      <c r="I16" s="76"/>
      <c r="J16" s="76"/>
      <c r="K16" s="76"/>
      <c r="L16" s="76"/>
      <c r="M16" s="76">
        <f t="shared" si="0"/>
        <v>2</v>
      </c>
      <c r="N16" s="172">
        <v>250000</v>
      </c>
      <c r="O16" s="83">
        <f t="shared" si="1"/>
        <v>500000</v>
      </c>
      <c r="P16" s="213"/>
      <c r="Q16" s="142"/>
      <c r="R16" s="167"/>
      <c r="S16" s="168"/>
      <c r="T16" s="169"/>
      <c r="U16" s="166"/>
    </row>
    <row r="17" spans="1:21" ht="15" customHeight="1">
      <c r="A17" s="98">
        <v>6</v>
      </c>
      <c r="B17" s="99" t="s">
        <v>327</v>
      </c>
      <c r="C17" s="100" t="s">
        <v>325</v>
      </c>
      <c r="D17" s="100" t="s">
        <v>326</v>
      </c>
      <c r="E17" s="100">
        <v>2</v>
      </c>
      <c r="F17" s="76">
        <f>N17*E17</f>
        <v>140000</v>
      </c>
      <c r="G17" s="76">
        <v>2</v>
      </c>
      <c r="H17" s="76">
        <f>G17*N17</f>
        <v>140000</v>
      </c>
      <c r="I17" s="76"/>
      <c r="J17" s="76"/>
      <c r="K17" s="76"/>
      <c r="L17" s="76"/>
      <c r="M17" s="76">
        <f t="shared" si="0"/>
        <v>4</v>
      </c>
      <c r="N17" s="172">
        <v>70000</v>
      </c>
      <c r="O17" s="83">
        <f t="shared" si="1"/>
        <v>280000</v>
      </c>
      <c r="P17" s="213"/>
      <c r="Q17" s="142"/>
      <c r="R17" s="167"/>
      <c r="S17" s="168"/>
      <c r="T17" s="169"/>
      <c r="U17" s="166"/>
    </row>
    <row r="18" spans="1:21" ht="15.75" customHeight="1">
      <c r="A18" s="98">
        <v>7</v>
      </c>
      <c r="B18" s="101" t="s">
        <v>328</v>
      </c>
      <c r="C18" s="82" t="s">
        <v>325</v>
      </c>
      <c r="D18" s="82" t="s">
        <v>211</v>
      </c>
      <c r="E18" s="100">
        <v>2</v>
      </c>
      <c r="F18" s="76">
        <f>N18*E18</f>
        <v>560000</v>
      </c>
      <c r="G18" s="76"/>
      <c r="H18" s="76"/>
      <c r="I18" s="76"/>
      <c r="J18" s="76"/>
      <c r="K18" s="76"/>
      <c r="L18" s="76"/>
      <c r="M18" s="76">
        <f t="shared" si="0"/>
        <v>2</v>
      </c>
      <c r="N18" s="174">
        <v>280000</v>
      </c>
      <c r="O18" s="83">
        <f t="shared" si="1"/>
        <v>560000</v>
      </c>
      <c r="P18" s="213"/>
      <c r="Q18" s="142"/>
      <c r="R18" s="167"/>
      <c r="S18" s="168"/>
      <c r="T18" s="169"/>
      <c r="U18" s="166"/>
    </row>
    <row r="19" spans="1:21" ht="15.75" customHeight="1">
      <c r="A19" s="98">
        <v>8</v>
      </c>
      <c r="B19" s="101" t="s">
        <v>329</v>
      </c>
      <c r="C19" s="82" t="s">
        <v>330</v>
      </c>
      <c r="D19" s="82" t="s">
        <v>211</v>
      </c>
      <c r="E19" s="100">
        <v>2</v>
      </c>
      <c r="F19" s="76">
        <f>N19*E19</f>
        <v>11660</v>
      </c>
      <c r="G19" s="76">
        <v>2</v>
      </c>
      <c r="H19" s="76">
        <f>G19*N19</f>
        <v>11660</v>
      </c>
      <c r="I19" s="76">
        <v>5</v>
      </c>
      <c r="J19" s="76">
        <f>I19*N19</f>
        <v>29150</v>
      </c>
      <c r="K19" s="76"/>
      <c r="L19" s="76"/>
      <c r="M19" s="76">
        <f t="shared" si="0"/>
        <v>9</v>
      </c>
      <c r="N19" s="174">
        <v>5830</v>
      </c>
      <c r="O19" s="83">
        <f t="shared" si="1"/>
        <v>52470</v>
      </c>
      <c r="P19" s="213"/>
      <c r="Q19" s="144"/>
      <c r="R19" s="170"/>
      <c r="S19" s="168"/>
      <c r="T19" s="171"/>
      <c r="U19" s="166"/>
    </row>
    <row r="20" spans="1:21" ht="15.75" customHeight="1">
      <c r="A20" s="98">
        <v>9</v>
      </c>
      <c r="B20" s="101" t="s">
        <v>356</v>
      </c>
      <c r="C20" s="98" t="s">
        <v>357</v>
      </c>
      <c r="D20" s="98" t="s">
        <v>211</v>
      </c>
      <c r="E20" s="100"/>
      <c r="F20" s="76"/>
      <c r="G20" s="76">
        <v>1</v>
      </c>
      <c r="H20" s="76">
        <f>G20*N20</f>
        <v>5000</v>
      </c>
      <c r="I20" s="76">
        <v>9</v>
      </c>
      <c r="J20" s="76">
        <f>I20*N20</f>
        <v>45000</v>
      </c>
      <c r="K20" s="76"/>
      <c r="L20" s="76"/>
      <c r="M20" s="76">
        <f t="shared" si="0"/>
        <v>10</v>
      </c>
      <c r="N20" s="165">
        <v>5000</v>
      </c>
      <c r="O20" s="83">
        <f t="shared" si="1"/>
        <v>50000</v>
      </c>
      <c r="P20" s="213"/>
      <c r="Q20" s="142"/>
      <c r="R20" s="167"/>
      <c r="S20" s="168"/>
      <c r="T20" s="166"/>
      <c r="U20" s="166"/>
    </row>
    <row r="21" spans="1:21" ht="15.75" customHeight="1">
      <c r="A21" s="98">
        <v>10</v>
      </c>
      <c r="B21" s="333" t="s">
        <v>716</v>
      </c>
      <c r="C21" s="82" t="s">
        <v>331</v>
      </c>
      <c r="D21" s="82" t="s">
        <v>211</v>
      </c>
      <c r="E21" s="100">
        <v>2</v>
      </c>
      <c r="F21" s="76">
        <f>N21*E21</f>
        <v>61400</v>
      </c>
      <c r="G21" s="76">
        <v>3</v>
      </c>
      <c r="H21" s="76">
        <f>G21*N21</f>
        <v>92100</v>
      </c>
      <c r="I21" s="76">
        <v>1</v>
      </c>
      <c r="J21" s="76">
        <f>I21*N21</f>
        <v>30700</v>
      </c>
      <c r="K21" s="76"/>
      <c r="L21" s="76"/>
      <c r="M21" s="76">
        <f t="shared" si="0"/>
        <v>6</v>
      </c>
      <c r="N21" s="174">
        <v>30700</v>
      </c>
      <c r="O21" s="83">
        <f t="shared" si="1"/>
        <v>184200</v>
      </c>
      <c r="P21" s="213"/>
      <c r="Q21" s="142"/>
      <c r="R21" s="167"/>
      <c r="S21" s="168"/>
      <c r="T21" s="166"/>
      <c r="U21" s="166"/>
    </row>
    <row r="22" spans="1:21" ht="15.75" customHeight="1">
      <c r="A22" s="98">
        <v>11</v>
      </c>
      <c r="B22" s="101" t="s">
        <v>332</v>
      </c>
      <c r="C22" s="82" t="s">
        <v>325</v>
      </c>
      <c r="D22" s="82" t="s">
        <v>326</v>
      </c>
      <c r="E22" s="100">
        <v>2</v>
      </c>
      <c r="F22" s="76">
        <f>N22*E22</f>
        <v>199400</v>
      </c>
      <c r="G22" s="76"/>
      <c r="H22" s="76"/>
      <c r="I22" s="76"/>
      <c r="J22" s="76"/>
      <c r="K22" s="76"/>
      <c r="L22" s="76"/>
      <c r="M22" s="76">
        <f t="shared" si="0"/>
        <v>2</v>
      </c>
      <c r="N22" s="174">
        <v>99700</v>
      </c>
      <c r="O22" s="83">
        <f t="shared" si="1"/>
        <v>199400</v>
      </c>
      <c r="P22" s="213"/>
      <c r="Q22" s="142"/>
      <c r="R22" s="167"/>
      <c r="S22" s="168"/>
      <c r="T22" s="166"/>
      <c r="U22" s="166"/>
    </row>
    <row r="23" spans="1:21" ht="15.75" customHeight="1">
      <c r="A23" s="98">
        <v>12</v>
      </c>
      <c r="B23" s="102" t="s">
        <v>333</v>
      </c>
      <c r="C23" s="82" t="s">
        <v>325</v>
      </c>
      <c r="D23" s="82" t="s">
        <v>211</v>
      </c>
      <c r="E23" s="100">
        <v>2</v>
      </c>
      <c r="F23" s="76">
        <f>N23*E23</f>
        <v>1240000</v>
      </c>
      <c r="G23" s="76"/>
      <c r="H23" s="76"/>
      <c r="I23" s="76"/>
      <c r="J23" s="76"/>
      <c r="K23" s="76"/>
      <c r="L23" s="76"/>
      <c r="M23" s="76">
        <f t="shared" si="0"/>
        <v>2</v>
      </c>
      <c r="N23" s="174">
        <v>620000</v>
      </c>
      <c r="O23" s="83">
        <f t="shared" si="1"/>
        <v>1240000</v>
      </c>
      <c r="P23" s="213"/>
      <c r="Q23" s="142"/>
      <c r="R23" s="167"/>
      <c r="S23" s="168"/>
      <c r="T23" s="166"/>
      <c r="U23" s="166"/>
    </row>
    <row r="24" spans="1:21" ht="15.75" customHeight="1">
      <c r="A24" s="98">
        <v>13</v>
      </c>
      <c r="B24" s="101" t="s">
        <v>334</v>
      </c>
      <c r="C24" s="82" t="s">
        <v>331</v>
      </c>
      <c r="D24" s="82" t="s">
        <v>211</v>
      </c>
      <c r="E24" s="100">
        <v>8</v>
      </c>
      <c r="F24" s="76">
        <f>N24*E24</f>
        <v>144000</v>
      </c>
      <c r="G24" s="76">
        <v>4</v>
      </c>
      <c r="H24" s="76">
        <f>G24*N24</f>
        <v>72000</v>
      </c>
      <c r="I24" s="76">
        <v>6</v>
      </c>
      <c r="J24" s="76">
        <f>I24*N24</f>
        <v>108000</v>
      </c>
      <c r="K24" s="76"/>
      <c r="L24" s="76"/>
      <c r="M24" s="76">
        <f t="shared" si="0"/>
        <v>18</v>
      </c>
      <c r="N24" s="174">
        <v>18000</v>
      </c>
      <c r="O24" s="83">
        <f t="shared" si="1"/>
        <v>324000</v>
      </c>
      <c r="P24" s="213"/>
      <c r="Q24" s="142"/>
      <c r="R24" s="167"/>
      <c r="S24" s="168"/>
      <c r="T24" s="166"/>
      <c r="U24" s="166"/>
    </row>
    <row r="25" spans="1:21" ht="15.75" customHeight="1">
      <c r="A25" s="98">
        <v>14</v>
      </c>
      <c r="B25" s="101" t="s">
        <v>335</v>
      </c>
      <c r="C25" s="82" t="s">
        <v>331</v>
      </c>
      <c r="D25" s="82" t="s">
        <v>211</v>
      </c>
      <c r="E25" s="100">
        <v>16</v>
      </c>
      <c r="F25" s="76">
        <f>N25*E25</f>
        <v>72000</v>
      </c>
      <c r="G25" s="76"/>
      <c r="H25" s="76"/>
      <c r="I25" s="76">
        <v>16</v>
      </c>
      <c r="J25" s="76">
        <f>I25*N25</f>
        <v>72000</v>
      </c>
      <c r="K25" s="76"/>
      <c r="L25" s="76"/>
      <c r="M25" s="76">
        <f t="shared" si="0"/>
        <v>32</v>
      </c>
      <c r="N25" s="174">
        <v>4500</v>
      </c>
      <c r="O25" s="83">
        <f t="shared" si="1"/>
        <v>144000</v>
      </c>
      <c r="P25" s="213"/>
      <c r="Q25" s="142"/>
      <c r="R25" s="167"/>
      <c r="S25" s="168"/>
      <c r="T25" s="166"/>
      <c r="U25" s="166"/>
    </row>
    <row r="26" spans="1:21" ht="15.75" customHeight="1">
      <c r="A26" s="98">
        <v>15</v>
      </c>
      <c r="B26" s="101" t="s">
        <v>336</v>
      </c>
      <c r="C26" s="82" t="s">
        <v>331</v>
      </c>
      <c r="D26" s="82" t="s">
        <v>211</v>
      </c>
      <c r="E26" s="100">
        <v>1</v>
      </c>
      <c r="F26" s="76">
        <f>N26*E26</f>
        <v>1800000</v>
      </c>
      <c r="G26" s="76"/>
      <c r="H26" s="76"/>
      <c r="I26" s="76"/>
      <c r="J26" s="76"/>
      <c r="K26" s="76"/>
      <c r="L26" s="76"/>
      <c r="M26" s="76">
        <f t="shared" si="0"/>
        <v>1</v>
      </c>
      <c r="N26" s="174">
        <v>1800000</v>
      </c>
      <c r="O26" s="83">
        <f t="shared" si="1"/>
        <v>1800000</v>
      </c>
      <c r="P26" s="213"/>
      <c r="Q26" s="144"/>
      <c r="R26" s="170"/>
      <c r="S26" s="168"/>
      <c r="T26" s="166"/>
      <c r="U26" s="166"/>
    </row>
    <row r="27" spans="1:21" ht="15.75" customHeight="1">
      <c r="A27" s="98">
        <v>16</v>
      </c>
      <c r="B27" s="334" t="s">
        <v>337</v>
      </c>
      <c r="C27" s="82" t="s">
        <v>338</v>
      </c>
      <c r="D27" s="82" t="s">
        <v>211</v>
      </c>
      <c r="E27" s="100">
        <v>2</v>
      </c>
      <c r="F27" s="76">
        <f>N27*E27</f>
        <v>106000</v>
      </c>
      <c r="G27" s="76"/>
      <c r="H27" s="76"/>
      <c r="I27" s="76">
        <v>6</v>
      </c>
      <c r="J27" s="76">
        <f>I27*N27</f>
        <v>318000</v>
      </c>
      <c r="K27" s="76"/>
      <c r="L27" s="76"/>
      <c r="M27" s="76">
        <f t="shared" si="0"/>
        <v>8</v>
      </c>
      <c r="N27" s="174">
        <v>53000</v>
      </c>
      <c r="O27" s="83">
        <f t="shared" si="1"/>
        <v>424000</v>
      </c>
      <c r="P27" s="213"/>
      <c r="Q27" s="142"/>
      <c r="R27" s="167"/>
      <c r="S27" s="168"/>
      <c r="T27" s="166"/>
      <c r="U27" s="166"/>
    </row>
    <row r="28" spans="1:21" ht="15.75" customHeight="1">
      <c r="A28" s="98">
        <v>17</v>
      </c>
      <c r="B28" s="334" t="s">
        <v>339</v>
      </c>
      <c r="C28" s="82" t="s">
        <v>340</v>
      </c>
      <c r="D28" s="82" t="s">
        <v>211</v>
      </c>
      <c r="E28" s="100">
        <v>2</v>
      </c>
      <c r="F28" s="76">
        <f>N28*E28</f>
        <v>10000</v>
      </c>
      <c r="G28" s="76"/>
      <c r="H28" s="76"/>
      <c r="I28" s="76">
        <v>6</v>
      </c>
      <c r="J28" s="76">
        <f>I28*N28</f>
        <v>30000</v>
      </c>
      <c r="K28" s="76"/>
      <c r="L28" s="76"/>
      <c r="M28" s="76">
        <f t="shared" si="0"/>
        <v>8</v>
      </c>
      <c r="N28" s="174">
        <v>5000</v>
      </c>
      <c r="O28" s="83">
        <f t="shared" si="1"/>
        <v>40000</v>
      </c>
      <c r="P28" s="213"/>
      <c r="Q28" s="142"/>
      <c r="R28" s="167"/>
      <c r="S28" s="168"/>
      <c r="T28" s="166"/>
      <c r="U28" s="166"/>
    </row>
    <row r="29" spans="1:21" ht="15.75" customHeight="1">
      <c r="A29" s="98">
        <v>18</v>
      </c>
      <c r="B29" s="334" t="s">
        <v>339</v>
      </c>
      <c r="C29" s="82" t="s">
        <v>341</v>
      </c>
      <c r="D29" s="82" t="s">
        <v>211</v>
      </c>
      <c r="E29" s="100">
        <v>2</v>
      </c>
      <c r="F29" s="76">
        <f>N29*E29</f>
        <v>8000</v>
      </c>
      <c r="G29" s="76"/>
      <c r="H29" s="76"/>
      <c r="I29" s="76"/>
      <c r="J29" s="76"/>
      <c r="K29" s="76"/>
      <c r="L29" s="76"/>
      <c r="M29" s="76">
        <f t="shared" si="0"/>
        <v>2</v>
      </c>
      <c r="N29" s="174">
        <v>4000</v>
      </c>
      <c r="O29" s="83">
        <f t="shared" si="1"/>
        <v>8000</v>
      </c>
      <c r="P29" s="213"/>
      <c r="Q29" s="142"/>
      <c r="R29" s="167"/>
      <c r="S29" s="168"/>
      <c r="T29" s="166"/>
      <c r="U29" s="166"/>
    </row>
    <row r="30" spans="1:21" ht="15.75" customHeight="1">
      <c r="A30" s="98">
        <v>19</v>
      </c>
      <c r="B30" s="334" t="s">
        <v>339</v>
      </c>
      <c r="C30" s="82" t="s">
        <v>342</v>
      </c>
      <c r="D30" s="82" t="s">
        <v>211</v>
      </c>
      <c r="E30" s="100">
        <v>2</v>
      </c>
      <c r="F30" s="76">
        <f>N30*E30</f>
        <v>7600</v>
      </c>
      <c r="G30" s="76"/>
      <c r="H30" s="76"/>
      <c r="I30" s="76">
        <v>4</v>
      </c>
      <c r="J30" s="76">
        <f>I30*N30</f>
        <v>15200</v>
      </c>
      <c r="K30" s="76"/>
      <c r="L30" s="76"/>
      <c r="M30" s="76">
        <f t="shared" si="0"/>
        <v>6</v>
      </c>
      <c r="N30" s="174">
        <v>3800</v>
      </c>
      <c r="O30" s="83">
        <f t="shared" si="1"/>
        <v>22800</v>
      </c>
      <c r="P30" s="213"/>
      <c r="Q30" s="144"/>
      <c r="R30" s="170"/>
      <c r="S30" s="168"/>
      <c r="T30" s="166"/>
      <c r="U30" s="166"/>
    </row>
    <row r="31" spans="1:21" ht="15.75" customHeight="1">
      <c r="A31" s="98">
        <v>20</v>
      </c>
      <c r="B31" s="334" t="s">
        <v>339</v>
      </c>
      <c r="C31" s="82" t="s">
        <v>343</v>
      </c>
      <c r="D31" s="82" t="s">
        <v>211</v>
      </c>
      <c r="E31" s="100">
        <v>2</v>
      </c>
      <c r="F31" s="76">
        <f>N31*E31</f>
        <v>7000</v>
      </c>
      <c r="G31" s="76"/>
      <c r="H31" s="76"/>
      <c r="I31" s="76"/>
      <c r="J31" s="76"/>
      <c r="K31" s="76"/>
      <c r="L31" s="76"/>
      <c r="M31" s="76">
        <f t="shared" si="0"/>
        <v>2</v>
      </c>
      <c r="N31" s="174">
        <v>3500</v>
      </c>
      <c r="O31" s="83">
        <f t="shared" si="1"/>
        <v>7000</v>
      </c>
      <c r="P31" s="213"/>
      <c r="Q31" s="142"/>
      <c r="R31" s="167"/>
      <c r="S31" s="168"/>
      <c r="T31" s="166"/>
      <c r="U31" s="166"/>
    </row>
    <row r="32" spans="1:21" ht="15.75" customHeight="1">
      <c r="A32" s="98">
        <v>21</v>
      </c>
      <c r="B32" s="333" t="s">
        <v>714</v>
      </c>
      <c r="C32" s="82">
        <v>209</v>
      </c>
      <c r="D32" s="82" t="s">
        <v>211</v>
      </c>
      <c r="E32" s="100">
        <v>1</v>
      </c>
      <c r="F32" s="76">
        <f>N32*E32</f>
        <v>22000</v>
      </c>
      <c r="G32" s="76"/>
      <c r="H32" s="76"/>
      <c r="I32" s="76"/>
      <c r="J32" s="76"/>
      <c r="K32" s="76"/>
      <c r="L32" s="76"/>
      <c r="M32" s="76">
        <f t="shared" si="0"/>
        <v>1</v>
      </c>
      <c r="N32" s="174">
        <v>22000</v>
      </c>
      <c r="O32" s="83">
        <f t="shared" si="1"/>
        <v>22000</v>
      </c>
      <c r="P32" s="213"/>
      <c r="Q32" s="142"/>
      <c r="R32" s="167"/>
      <c r="S32" s="168"/>
      <c r="T32" s="166"/>
      <c r="U32" s="166"/>
    </row>
    <row r="33" spans="1:21" ht="15.75" customHeight="1">
      <c r="A33" s="98">
        <v>22</v>
      </c>
      <c r="B33" s="335" t="s">
        <v>715</v>
      </c>
      <c r="C33" s="105">
        <v>307</v>
      </c>
      <c r="D33" s="105" t="s">
        <v>211</v>
      </c>
      <c r="E33" s="100">
        <v>1</v>
      </c>
      <c r="F33" s="76">
        <f>N33*E33</f>
        <v>22000</v>
      </c>
      <c r="G33" s="76"/>
      <c r="H33" s="76"/>
      <c r="I33" s="76"/>
      <c r="J33" s="76"/>
      <c r="K33" s="76"/>
      <c r="L33" s="76"/>
      <c r="M33" s="76">
        <f t="shared" si="0"/>
        <v>1</v>
      </c>
      <c r="N33" s="173">
        <v>22000</v>
      </c>
      <c r="O33" s="83">
        <f t="shared" si="1"/>
        <v>22000</v>
      </c>
      <c r="P33" s="213"/>
      <c r="Q33" s="142"/>
      <c r="R33" s="167"/>
      <c r="S33" s="168"/>
      <c r="T33" s="166"/>
      <c r="U33" s="166"/>
    </row>
    <row r="34" spans="1:21" ht="15.75" customHeight="1">
      <c r="A34" s="98">
        <v>23</v>
      </c>
      <c r="B34" s="334" t="s">
        <v>344</v>
      </c>
      <c r="C34" s="82" t="s">
        <v>325</v>
      </c>
      <c r="D34" s="82" t="s">
        <v>326</v>
      </c>
      <c r="E34" s="100">
        <v>2</v>
      </c>
      <c r="F34" s="76">
        <f>N34*E34</f>
        <v>200000</v>
      </c>
      <c r="G34" s="76"/>
      <c r="H34" s="76"/>
      <c r="I34" s="76"/>
      <c r="J34" s="76"/>
      <c r="K34" s="76"/>
      <c r="L34" s="76"/>
      <c r="M34" s="76">
        <f t="shared" si="0"/>
        <v>2</v>
      </c>
      <c r="N34" s="174">
        <v>100000</v>
      </c>
      <c r="O34" s="83">
        <f t="shared" si="1"/>
        <v>200000</v>
      </c>
      <c r="P34" s="213"/>
      <c r="Q34" s="142"/>
      <c r="R34" s="167"/>
      <c r="S34" s="168"/>
      <c r="T34" s="166"/>
      <c r="U34" s="166"/>
    </row>
    <row r="35" spans="1:20" ht="15.75" customHeight="1">
      <c r="A35" s="98">
        <v>24</v>
      </c>
      <c r="B35" s="106" t="s">
        <v>349</v>
      </c>
      <c r="C35" s="105" t="s">
        <v>325</v>
      </c>
      <c r="D35" s="105" t="s">
        <v>326</v>
      </c>
      <c r="E35" s="100">
        <v>1</v>
      </c>
      <c r="F35" s="76">
        <f>N35*E35</f>
        <v>250000</v>
      </c>
      <c r="G35" s="76"/>
      <c r="H35" s="76"/>
      <c r="I35" s="76"/>
      <c r="J35" s="76"/>
      <c r="K35" s="76"/>
      <c r="L35" s="76"/>
      <c r="M35" s="76">
        <f t="shared" si="0"/>
        <v>1</v>
      </c>
      <c r="N35" s="173">
        <v>250000</v>
      </c>
      <c r="O35" s="83">
        <f t="shared" si="1"/>
        <v>250000</v>
      </c>
      <c r="P35" s="213"/>
      <c r="Q35" s="142"/>
      <c r="R35" s="167"/>
      <c r="S35" s="168"/>
      <c r="T35" s="108"/>
    </row>
    <row r="36" spans="1:20" ht="15.75" customHeight="1">
      <c r="A36" s="98">
        <v>25</v>
      </c>
      <c r="B36" s="106" t="s">
        <v>350</v>
      </c>
      <c r="C36" s="105" t="s">
        <v>331</v>
      </c>
      <c r="D36" s="105" t="s">
        <v>211</v>
      </c>
      <c r="E36" s="100">
        <v>1</v>
      </c>
      <c r="F36" s="76">
        <f>N36*E36</f>
        <v>320000</v>
      </c>
      <c r="G36" s="76"/>
      <c r="H36" s="76"/>
      <c r="I36" s="76"/>
      <c r="J36" s="76"/>
      <c r="K36" s="76"/>
      <c r="L36" s="76"/>
      <c r="M36" s="76">
        <f t="shared" si="0"/>
        <v>1</v>
      </c>
      <c r="N36" s="173">
        <v>320000</v>
      </c>
      <c r="O36" s="83">
        <f t="shared" si="1"/>
        <v>320000</v>
      </c>
      <c r="P36" s="213"/>
      <c r="Q36" s="142"/>
      <c r="R36" s="167"/>
      <c r="S36" s="168"/>
      <c r="T36" s="108"/>
    </row>
    <row r="37" spans="1:19" ht="15.75" customHeight="1">
      <c r="A37" s="98">
        <v>26</v>
      </c>
      <c r="B37" s="106" t="s">
        <v>351</v>
      </c>
      <c r="C37" s="105" t="s">
        <v>331</v>
      </c>
      <c r="D37" s="105" t="s">
        <v>211</v>
      </c>
      <c r="E37" s="100">
        <v>1</v>
      </c>
      <c r="F37" s="76">
        <f>N37*E37</f>
        <v>80000</v>
      </c>
      <c r="G37" s="76"/>
      <c r="H37" s="76"/>
      <c r="I37" s="76"/>
      <c r="J37" s="76"/>
      <c r="K37" s="76"/>
      <c r="L37" s="76"/>
      <c r="M37" s="76">
        <f t="shared" si="0"/>
        <v>1</v>
      </c>
      <c r="N37" s="173">
        <v>80000</v>
      </c>
      <c r="O37" s="83">
        <f t="shared" si="1"/>
        <v>80000</v>
      </c>
      <c r="P37" s="213"/>
      <c r="Q37" s="142"/>
      <c r="R37" s="142"/>
      <c r="S37" s="78"/>
    </row>
    <row r="38" spans="1:19" ht="15.75" customHeight="1">
      <c r="A38" s="98">
        <v>27</v>
      </c>
      <c r="B38" s="106" t="s">
        <v>352</v>
      </c>
      <c r="C38" s="105" t="s">
        <v>325</v>
      </c>
      <c r="D38" s="105" t="s">
        <v>211</v>
      </c>
      <c r="E38" s="100">
        <v>1</v>
      </c>
      <c r="F38" s="76">
        <f>N38*E38</f>
        <v>654000</v>
      </c>
      <c r="G38" s="76">
        <v>1</v>
      </c>
      <c r="H38" s="76">
        <f>G38*N38</f>
        <v>654000</v>
      </c>
      <c r="I38" s="76"/>
      <c r="J38" s="76"/>
      <c r="K38" s="76"/>
      <c r="L38" s="76"/>
      <c r="M38" s="76">
        <f t="shared" si="0"/>
        <v>2</v>
      </c>
      <c r="N38" s="173">
        <v>654000</v>
      </c>
      <c r="O38" s="83">
        <f t="shared" si="1"/>
        <v>1308000</v>
      </c>
      <c r="P38" s="213"/>
      <c r="Q38" s="142"/>
      <c r="R38" s="142"/>
      <c r="S38" s="78"/>
    </row>
    <row r="39" spans="1:19" ht="15.75" customHeight="1">
      <c r="A39" s="98">
        <v>28</v>
      </c>
      <c r="B39" s="101" t="s">
        <v>354</v>
      </c>
      <c r="C39" s="82" t="s">
        <v>325</v>
      </c>
      <c r="D39" s="82" t="s">
        <v>326</v>
      </c>
      <c r="E39" s="100"/>
      <c r="F39" s="76"/>
      <c r="G39" s="76">
        <v>2</v>
      </c>
      <c r="H39" s="76">
        <f>G39*N39</f>
        <v>96000</v>
      </c>
      <c r="I39" s="76"/>
      <c r="J39" s="76"/>
      <c r="K39" s="76"/>
      <c r="L39" s="76"/>
      <c r="M39" s="76">
        <f t="shared" si="0"/>
        <v>2</v>
      </c>
      <c r="N39" s="174">
        <v>48000</v>
      </c>
      <c r="O39" s="83">
        <f t="shared" si="1"/>
        <v>96000</v>
      </c>
      <c r="P39" s="213"/>
      <c r="Q39" s="142"/>
      <c r="R39" s="142"/>
      <c r="S39" s="78"/>
    </row>
    <row r="40" spans="1:19" ht="15.75" customHeight="1">
      <c r="A40" s="98">
        <v>29</v>
      </c>
      <c r="B40" s="101" t="s">
        <v>355</v>
      </c>
      <c r="C40" s="82" t="s">
        <v>325</v>
      </c>
      <c r="D40" s="82" t="s">
        <v>326</v>
      </c>
      <c r="E40" s="100"/>
      <c r="F40" s="76"/>
      <c r="G40" s="76">
        <v>2</v>
      </c>
      <c r="H40" s="76">
        <f>G40*N40</f>
        <v>130000</v>
      </c>
      <c r="I40" s="76"/>
      <c r="J40" s="76"/>
      <c r="K40" s="76"/>
      <c r="L40" s="76"/>
      <c r="M40" s="76">
        <f t="shared" si="0"/>
        <v>2</v>
      </c>
      <c r="N40" s="174">
        <v>65000</v>
      </c>
      <c r="O40" s="83">
        <f t="shared" si="1"/>
        <v>130000</v>
      </c>
      <c r="P40" s="213"/>
      <c r="Q40" s="142"/>
      <c r="R40" s="142"/>
      <c r="S40" s="78"/>
    </row>
    <row r="41" spans="1:19" ht="15.75" customHeight="1">
      <c r="A41" s="98">
        <v>30</v>
      </c>
      <c r="B41" s="101" t="s">
        <v>358</v>
      </c>
      <c r="C41" s="82" t="s">
        <v>331</v>
      </c>
      <c r="D41" s="82" t="s">
        <v>211</v>
      </c>
      <c r="E41" s="100"/>
      <c r="F41" s="76"/>
      <c r="G41" s="76"/>
      <c r="H41" s="76"/>
      <c r="I41" s="76">
        <v>10</v>
      </c>
      <c r="J41" s="76">
        <f>I41*N41</f>
        <v>220000</v>
      </c>
      <c r="K41" s="76"/>
      <c r="L41" s="76"/>
      <c r="M41" s="76">
        <f t="shared" si="0"/>
        <v>10</v>
      </c>
      <c r="N41" s="174">
        <v>22000</v>
      </c>
      <c r="O41" s="83">
        <f t="shared" si="1"/>
        <v>220000</v>
      </c>
      <c r="P41" s="213"/>
      <c r="Q41" s="142"/>
      <c r="R41" s="142"/>
      <c r="S41" s="78"/>
    </row>
    <row r="42" spans="1:19" ht="15.75" customHeight="1">
      <c r="A42" s="98">
        <v>31</v>
      </c>
      <c r="B42" s="101" t="s">
        <v>359</v>
      </c>
      <c r="C42" s="82" t="s">
        <v>331</v>
      </c>
      <c r="D42" s="82" t="s">
        <v>211</v>
      </c>
      <c r="E42" s="100"/>
      <c r="F42" s="76"/>
      <c r="G42" s="76"/>
      <c r="H42" s="76"/>
      <c r="I42" s="76">
        <v>2</v>
      </c>
      <c r="J42" s="76">
        <f>I42*N42</f>
        <v>76000</v>
      </c>
      <c r="K42" s="76"/>
      <c r="L42" s="76"/>
      <c r="M42" s="76">
        <f t="shared" si="0"/>
        <v>2</v>
      </c>
      <c r="N42" s="174">
        <v>38000</v>
      </c>
      <c r="O42" s="83">
        <f t="shared" si="1"/>
        <v>76000</v>
      </c>
      <c r="P42" s="213"/>
      <c r="Q42" s="142"/>
      <c r="R42" s="142"/>
      <c r="S42" s="78"/>
    </row>
    <row r="43" spans="1:24" ht="15.75" customHeight="1">
      <c r="A43" s="98">
        <v>32</v>
      </c>
      <c r="B43" s="101" t="s">
        <v>360</v>
      </c>
      <c r="C43" s="82" t="s">
        <v>361</v>
      </c>
      <c r="D43" s="82" t="s">
        <v>211</v>
      </c>
      <c r="E43" s="100"/>
      <c r="F43" s="76"/>
      <c r="G43" s="76"/>
      <c r="H43" s="76"/>
      <c r="I43" s="76">
        <v>4</v>
      </c>
      <c r="J43" s="76">
        <f>I43*N43</f>
        <v>8000</v>
      </c>
      <c r="K43" s="76"/>
      <c r="L43" s="76"/>
      <c r="M43" s="76">
        <f t="shared" si="0"/>
        <v>4</v>
      </c>
      <c r="N43" s="174">
        <v>2000</v>
      </c>
      <c r="O43" s="83">
        <f t="shared" si="1"/>
        <v>8000</v>
      </c>
      <c r="P43" s="213"/>
      <c r="Q43" s="142"/>
      <c r="R43" s="167"/>
      <c r="S43" s="168"/>
      <c r="T43" s="108"/>
      <c r="U43" s="108"/>
      <c r="V43" s="108"/>
      <c r="W43" s="108"/>
      <c r="X43" s="108"/>
    </row>
    <row r="44" spans="1:24" ht="15.75" customHeight="1">
      <c r="A44" s="98">
        <v>33</v>
      </c>
      <c r="B44" s="107" t="s">
        <v>354</v>
      </c>
      <c r="C44" s="110" t="s">
        <v>362</v>
      </c>
      <c r="D44" s="82" t="s">
        <v>326</v>
      </c>
      <c r="E44" s="100"/>
      <c r="F44" s="76"/>
      <c r="G44" s="76">
        <v>1</v>
      </c>
      <c r="H44" s="76">
        <f>G44*N44</f>
        <v>60500</v>
      </c>
      <c r="I44" s="76"/>
      <c r="J44" s="76"/>
      <c r="K44" s="76"/>
      <c r="L44" s="76"/>
      <c r="M44" s="76">
        <f aca="true" t="shared" si="2" ref="M44:M52">I44+G44+E44</f>
        <v>1</v>
      </c>
      <c r="N44" s="174">
        <v>60500</v>
      </c>
      <c r="O44" s="83">
        <f t="shared" si="1"/>
        <v>60500</v>
      </c>
      <c r="P44" s="213"/>
      <c r="Q44" s="142"/>
      <c r="R44" s="167"/>
      <c r="S44" s="168"/>
      <c r="T44" s="108"/>
      <c r="U44" s="108"/>
      <c r="V44" s="108"/>
      <c r="W44" s="108"/>
      <c r="X44" s="108"/>
    </row>
    <row r="45" spans="1:24" ht="15.75" customHeight="1">
      <c r="A45" s="98">
        <v>34</v>
      </c>
      <c r="B45" s="107" t="s">
        <v>355</v>
      </c>
      <c r="C45" s="110" t="s">
        <v>362</v>
      </c>
      <c r="D45" s="82" t="s">
        <v>326</v>
      </c>
      <c r="E45" s="100"/>
      <c r="F45" s="76"/>
      <c r="G45" s="76">
        <v>1</v>
      </c>
      <c r="H45" s="76">
        <f>G45*N45</f>
        <v>46500</v>
      </c>
      <c r="I45" s="76"/>
      <c r="J45" s="76"/>
      <c r="K45" s="76"/>
      <c r="L45" s="76"/>
      <c r="M45" s="76">
        <f t="shared" si="2"/>
        <v>1</v>
      </c>
      <c r="N45" s="174">
        <v>46500</v>
      </c>
      <c r="O45" s="83">
        <f t="shared" si="1"/>
        <v>46500</v>
      </c>
      <c r="P45" s="213"/>
      <c r="Q45" s="142"/>
      <c r="R45" s="167"/>
      <c r="S45" s="168"/>
      <c r="T45" s="108"/>
      <c r="U45" s="108"/>
      <c r="V45" s="108"/>
      <c r="W45" s="108"/>
      <c r="X45" s="108"/>
    </row>
    <row r="46" spans="1:24" ht="15.75" customHeight="1">
      <c r="A46" s="98">
        <v>35</v>
      </c>
      <c r="B46" s="334" t="s">
        <v>363</v>
      </c>
      <c r="C46" s="110" t="s">
        <v>364</v>
      </c>
      <c r="D46" s="82" t="s">
        <v>211</v>
      </c>
      <c r="E46" s="100"/>
      <c r="F46" s="76"/>
      <c r="G46" s="76">
        <v>2</v>
      </c>
      <c r="H46" s="76">
        <f>G46*N46</f>
        <v>16200</v>
      </c>
      <c r="I46" s="76"/>
      <c r="J46" s="76"/>
      <c r="K46" s="76"/>
      <c r="L46" s="76"/>
      <c r="M46" s="76">
        <f t="shared" si="2"/>
        <v>2</v>
      </c>
      <c r="N46" s="174">
        <v>8100</v>
      </c>
      <c r="O46" s="83">
        <f t="shared" si="1"/>
        <v>16200</v>
      </c>
      <c r="P46" s="213"/>
      <c r="Q46" s="142"/>
      <c r="R46" s="167"/>
      <c r="S46" s="168"/>
      <c r="T46" s="108"/>
      <c r="U46" s="108"/>
      <c r="V46" s="108"/>
      <c r="W46" s="108"/>
      <c r="X46" s="108"/>
    </row>
    <row r="47" spans="1:24" ht="15.75" customHeight="1">
      <c r="A47" s="98">
        <v>36</v>
      </c>
      <c r="B47" s="107" t="s">
        <v>365</v>
      </c>
      <c r="C47" s="110" t="s">
        <v>362</v>
      </c>
      <c r="D47" s="82" t="s">
        <v>211</v>
      </c>
      <c r="E47" s="100"/>
      <c r="F47" s="76"/>
      <c r="G47" s="76">
        <v>3</v>
      </c>
      <c r="H47" s="76">
        <f>G47*N47</f>
        <v>2490000</v>
      </c>
      <c r="I47" s="76"/>
      <c r="J47" s="76"/>
      <c r="K47" s="76"/>
      <c r="L47" s="76"/>
      <c r="M47" s="76">
        <f t="shared" si="2"/>
        <v>3</v>
      </c>
      <c r="N47" s="174">
        <v>830000</v>
      </c>
      <c r="O47" s="83">
        <f t="shared" si="1"/>
        <v>2490000</v>
      </c>
      <c r="P47" s="213"/>
      <c r="Q47" s="142"/>
      <c r="R47" s="167"/>
      <c r="S47" s="168"/>
      <c r="T47" s="108"/>
      <c r="U47" s="108"/>
      <c r="V47" s="108"/>
      <c r="W47" s="108"/>
      <c r="X47" s="108"/>
    </row>
    <row r="48" spans="1:24" ht="15.75" customHeight="1">
      <c r="A48" s="98">
        <v>37</v>
      </c>
      <c r="B48" s="107" t="s">
        <v>366</v>
      </c>
      <c r="C48" s="82" t="s">
        <v>367</v>
      </c>
      <c r="D48" s="82" t="s">
        <v>165</v>
      </c>
      <c r="E48" s="100"/>
      <c r="F48" s="76"/>
      <c r="G48" s="76">
        <v>244</v>
      </c>
      <c r="H48" s="76">
        <f>G48*N48</f>
        <v>2244800</v>
      </c>
      <c r="I48" s="76"/>
      <c r="J48" s="76"/>
      <c r="K48" s="76"/>
      <c r="L48" s="76"/>
      <c r="M48" s="76">
        <f t="shared" si="2"/>
        <v>244</v>
      </c>
      <c r="N48" s="174">
        <v>9200</v>
      </c>
      <c r="O48" s="83">
        <f t="shared" si="1"/>
        <v>2244800</v>
      </c>
      <c r="P48" s="213"/>
      <c r="Q48" s="142"/>
      <c r="R48" s="167"/>
      <c r="S48" s="168"/>
      <c r="T48" s="108"/>
      <c r="U48" s="108"/>
      <c r="V48" s="108"/>
      <c r="W48" s="108"/>
      <c r="X48" s="108"/>
    </row>
    <row r="49" spans="1:24" ht="15.75" customHeight="1">
      <c r="A49" s="98">
        <v>38</v>
      </c>
      <c r="B49" s="107" t="s">
        <v>366</v>
      </c>
      <c r="C49" s="82" t="s">
        <v>368</v>
      </c>
      <c r="D49" s="82" t="s">
        <v>165</v>
      </c>
      <c r="E49" s="100"/>
      <c r="F49" s="76"/>
      <c r="G49" s="76">
        <v>624</v>
      </c>
      <c r="H49" s="76">
        <f>G49*N49</f>
        <v>5116800</v>
      </c>
      <c r="I49" s="76"/>
      <c r="J49" s="76"/>
      <c r="K49" s="76"/>
      <c r="L49" s="76"/>
      <c r="M49" s="76">
        <f t="shared" si="2"/>
        <v>624</v>
      </c>
      <c r="N49" s="174">
        <v>8200</v>
      </c>
      <c r="O49" s="83">
        <f t="shared" si="1"/>
        <v>5116800</v>
      </c>
      <c r="P49" s="213"/>
      <c r="Q49" s="142"/>
      <c r="R49" s="167"/>
      <c r="S49" s="168"/>
      <c r="T49" s="108"/>
      <c r="U49" s="108"/>
      <c r="V49" s="108"/>
      <c r="W49" s="108"/>
      <c r="X49" s="108"/>
    </row>
    <row r="50" spans="1:24" ht="15.75" customHeight="1">
      <c r="A50" s="98">
        <v>39</v>
      </c>
      <c r="B50" s="107" t="s">
        <v>366</v>
      </c>
      <c r="C50" s="82" t="s">
        <v>371</v>
      </c>
      <c r="D50" s="82" t="s">
        <v>165</v>
      </c>
      <c r="E50" s="100"/>
      <c r="F50" s="76"/>
      <c r="G50" s="76">
        <v>130</v>
      </c>
      <c r="H50" s="76">
        <f>G50*N50</f>
        <v>1326000</v>
      </c>
      <c r="I50" s="76"/>
      <c r="J50" s="76"/>
      <c r="K50" s="76"/>
      <c r="L50" s="76"/>
      <c r="M50" s="76">
        <f t="shared" si="2"/>
        <v>130</v>
      </c>
      <c r="N50" s="174">
        <v>10200</v>
      </c>
      <c r="O50" s="83">
        <f t="shared" si="1"/>
        <v>1326000</v>
      </c>
      <c r="P50" s="213"/>
      <c r="Q50" s="142"/>
      <c r="R50" s="167"/>
      <c r="S50" s="168"/>
      <c r="T50" s="108"/>
      <c r="U50" s="108"/>
      <c r="V50" s="108"/>
      <c r="W50" s="108"/>
      <c r="X50" s="108"/>
    </row>
    <row r="51" spans="1:24" ht="15.75" customHeight="1">
      <c r="A51" s="98">
        <v>40</v>
      </c>
      <c r="B51" s="107" t="s">
        <v>369</v>
      </c>
      <c r="C51" s="110" t="s">
        <v>370</v>
      </c>
      <c r="D51" s="82" t="s">
        <v>211</v>
      </c>
      <c r="E51" s="100"/>
      <c r="F51" s="76"/>
      <c r="G51" s="76">
        <v>1</v>
      </c>
      <c r="H51" s="76">
        <f>G51*N51</f>
        <v>1000000</v>
      </c>
      <c r="I51" s="76"/>
      <c r="J51" s="76"/>
      <c r="K51" s="76"/>
      <c r="L51" s="76"/>
      <c r="M51" s="76">
        <f t="shared" si="2"/>
        <v>1</v>
      </c>
      <c r="N51" s="174">
        <v>1000000</v>
      </c>
      <c r="O51" s="83">
        <f t="shared" si="1"/>
        <v>1000000</v>
      </c>
      <c r="P51" s="213"/>
      <c r="Q51" s="142"/>
      <c r="R51" s="167"/>
      <c r="S51" s="168"/>
      <c r="T51" s="108"/>
      <c r="U51" s="108"/>
      <c r="V51" s="108"/>
      <c r="W51" s="108"/>
      <c r="X51" s="108"/>
    </row>
    <row r="52" spans="1:24" ht="15.75" customHeight="1">
      <c r="A52" s="98">
        <v>41</v>
      </c>
      <c r="B52" s="135" t="s">
        <v>372</v>
      </c>
      <c r="C52" s="113" t="s">
        <v>373</v>
      </c>
      <c r="D52" s="112" t="s">
        <v>326</v>
      </c>
      <c r="E52" s="100"/>
      <c r="F52" s="76"/>
      <c r="G52" s="76">
        <v>1</v>
      </c>
      <c r="H52" s="76">
        <f>G52*N52</f>
        <v>6000000</v>
      </c>
      <c r="I52" s="76"/>
      <c r="J52" s="76"/>
      <c r="K52" s="76"/>
      <c r="L52" s="76"/>
      <c r="M52" s="76">
        <f t="shared" si="2"/>
        <v>1</v>
      </c>
      <c r="N52" s="175">
        <v>6000000</v>
      </c>
      <c r="O52" s="83">
        <f t="shared" si="1"/>
        <v>6000000</v>
      </c>
      <c r="P52" s="213"/>
      <c r="Q52" s="142"/>
      <c r="R52" s="167"/>
      <c r="S52" s="168"/>
      <c r="T52" s="108"/>
      <c r="U52" s="108"/>
      <c r="V52" s="108"/>
      <c r="W52" s="108"/>
      <c r="X52" s="108"/>
    </row>
    <row r="53" spans="1:24" ht="15.75" customHeight="1">
      <c r="A53" s="98">
        <v>42</v>
      </c>
      <c r="B53" s="116" t="s">
        <v>420</v>
      </c>
      <c r="C53" s="116" t="s">
        <v>373</v>
      </c>
      <c r="D53" s="112" t="s">
        <v>326</v>
      </c>
      <c r="E53" s="100"/>
      <c r="F53" s="76"/>
      <c r="G53" s="76"/>
      <c r="H53" s="76"/>
      <c r="I53" s="76">
        <v>1</v>
      </c>
      <c r="J53" s="76">
        <f>I53*N53</f>
        <v>600000</v>
      </c>
      <c r="K53" s="76"/>
      <c r="L53" s="76"/>
      <c r="M53" s="76">
        <f>I53+G53+E53</f>
        <v>1</v>
      </c>
      <c r="N53" s="175">
        <v>600000</v>
      </c>
      <c r="O53" s="83">
        <f>M53*N53</f>
        <v>600000</v>
      </c>
      <c r="P53" s="213"/>
      <c r="Q53" s="142"/>
      <c r="R53" s="167"/>
      <c r="S53" s="168"/>
      <c r="T53" s="108"/>
      <c r="U53" s="108"/>
      <c r="V53" s="108"/>
      <c r="W53" s="108"/>
      <c r="X53" s="108"/>
    </row>
    <row r="54" spans="1:16" ht="15.75" customHeight="1">
      <c r="A54" s="349" t="s">
        <v>415</v>
      </c>
      <c r="B54" s="350"/>
      <c r="C54" s="350"/>
      <c r="D54" s="351"/>
      <c r="E54" s="210"/>
      <c r="F54" s="211">
        <f>SUM(F12:F53)</f>
        <v>6728700</v>
      </c>
      <c r="G54" s="210"/>
      <c r="H54" s="211">
        <f>SUM(H12:H53)</f>
        <v>20014660</v>
      </c>
      <c r="I54" s="210"/>
      <c r="J54" s="211">
        <f>SUM(J12:J53)</f>
        <v>1552050</v>
      </c>
      <c r="K54" s="211"/>
      <c r="L54" s="211"/>
      <c r="M54" s="210"/>
      <c r="N54" s="212"/>
      <c r="O54" s="211">
        <f>SUM(O12:O53)</f>
        <v>28295410</v>
      </c>
      <c r="P54" s="213"/>
    </row>
    <row r="55" spans="1:19" ht="15.75" customHeight="1">
      <c r="A55" s="120"/>
      <c r="B55" s="119"/>
      <c r="C55" s="119"/>
      <c r="D55" s="186"/>
      <c r="E55" s="186"/>
      <c r="F55" s="186"/>
      <c r="G55" s="186"/>
      <c r="H55" s="3"/>
      <c r="I55" s="188"/>
      <c r="J55" s="186"/>
      <c r="K55" s="186"/>
      <c r="L55" s="186"/>
      <c r="M55" s="63"/>
      <c r="N55" s="63"/>
      <c r="O55" s="63"/>
      <c r="P55" s="63"/>
      <c r="Q55" s="58"/>
      <c r="R55" s="58"/>
      <c r="S55" s="58"/>
    </row>
    <row r="56" spans="1:19" ht="15.75" customHeight="1">
      <c r="A56" s="14"/>
      <c r="B56" s="141"/>
      <c r="C56" s="142"/>
      <c r="D56" s="186" t="s">
        <v>589</v>
      </c>
      <c r="F56" s="74"/>
      <c r="G56" s="74"/>
      <c r="H56" s="74"/>
      <c r="I56" s="74"/>
      <c r="J56" s="186" t="s">
        <v>562</v>
      </c>
      <c r="K56" s="74"/>
      <c r="L56" s="186"/>
      <c r="M56" s="63"/>
      <c r="N56" s="63"/>
      <c r="O56" s="63"/>
      <c r="P56" s="63"/>
      <c r="Q56" s="58"/>
      <c r="R56" s="58"/>
      <c r="S56" s="58"/>
    </row>
    <row r="57" spans="1:19" ht="15.75" customHeight="1">
      <c r="A57" s="14"/>
      <c r="B57" s="141"/>
      <c r="C57" s="142"/>
      <c r="D57" s="186"/>
      <c r="F57" s="74"/>
      <c r="G57" s="74"/>
      <c r="H57" s="74"/>
      <c r="I57" s="74"/>
      <c r="J57" s="186"/>
      <c r="K57" s="74"/>
      <c r="L57" s="186"/>
      <c r="M57" s="63"/>
      <c r="N57" s="63"/>
      <c r="O57" s="63"/>
      <c r="P57" s="63"/>
      <c r="Q57" s="58"/>
      <c r="R57" s="58"/>
      <c r="S57" s="58"/>
    </row>
    <row r="58" spans="1:19" ht="15" customHeight="1">
      <c r="A58" s="14"/>
      <c r="B58" s="141"/>
      <c r="C58" s="140"/>
      <c r="D58" s="186" t="s">
        <v>390</v>
      </c>
      <c r="F58" s="74"/>
      <c r="G58" s="74"/>
      <c r="H58" s="74"/>
      <c r="I58" s="74"/>
      <c r="J58" s="186" t="s">
        <v>470</v>
      </c>
      <c r="K58" s="74"/>
      <c r="L58" s="186"/>
      <c r="M58" s="63"/>
      <c r="N58" s="63"/>
      <c r="O58" s="63"/>
      <c r="P58" s="63"/>
      <c r="Q58" s="58"/>
      <c r="R58" s="58"/>
      <c r="S58" s="58"/>
    </row>
    <row r="59" spans="1:19" ht="15" customHeight="1">
      <c r="A59" s="14"/>
      <c r="B59" s="141"/>
      <c r="C59" s="140"/>
      <c r="D59" s="186"/>
      <c r="F59" s="74"/>
      <c r="G59" s="74"/>
      <c r="H59" s="74"/>
      <c r="I59" s="74"/>
      <c r="J59" s="186"/>
      <c r="K59" s="74"/>
      <c r="L59" s="186"/>
      <c r="M59" s="63"/>
      <c r="N59" s="63"/>
      <c r="O59" s="63"/>
      <c r="P59" s="63"/>
      <c r="Q59" s="58"/>
      <c r="R59" s="58"/>
      <c r="S59" s="58"/>
    </row>
    <row r="60" spans="1:19" ht="15" customHeight="1">
      <c r="A60" s="14"/>
      <c r="B60" s="148"/>
      <c r="C60" s="146"/>
      <c r="D60" s="186" t="s">
        <v>392</v>
      </c>
      <c r="F60" s="74"/>
      <c r="G60" s="74"/>
      <c r="H60" s="74"/>
      <c r="I60" s="74"/>
      <c r="J60" s="186" t="s">
        <v>470</v>
      </c>
      <c r="K60" s="74"/>
      <c r="L60" s="186"/>
      <c r="M60" s="63"/>
      <c r="N60" s="63"/>
      <c r="O60" s="63"/>
      <c r="P60" s="63"/>
      <c r="Q60" s="58"/>
      <c r="R60" s="58"/>
      <c r="S60" s="58"/>
    </row>
    <row r="61" spans="1:19" ht="15" customHeight="1">
      <c r="A61" s="14"/>
      <c r="B61" s="148"/>
      <c r="C61" s="146"/>
      <c r="D61" s="186"/>
      <c r="F61" s="74"/>
      <c r="G61" s="74"/>
      <c r="H61" s="74"/>
      <c r="I61" s="74"/>
      <c r="J61" s="186"/>
      <c r="K61" s="74"/>
      <c r="L61" s="186"/>
      <c r="M61" s="63"/>
      <c r="N61" s="63"/>
      <c r="O61" s="63"/>
      <c r="P61" s="63"/>
      <c r="Q61" s="58"/>
      <c r="R61" s="58"/>
      <c r="S61" s="58"/>
    </row>
    <row r="62" spans="1:19" ht="15" customHeight="1">
      <c r="A62" s="14"/>
      <c r="B62" s="148"/>
      <c r="C62" s="146"/>
      <c r="D62" s="186" t="s">
        <v>394</v>
      </c>
      <c r="F62" s="74"/>
      <c r="G62" s="74"/>
      <c r="H62" s="74"/>
      <c r="I62" s="74"/>
      <c r="J62" s="186" t="s">
        <v>395</v>
      </c>
      <c r="K62" s="74"/>
      <c r="L62" s="186"/>
      <c r="M62"/>
      <c r="N62" s="63"/>
      <c r="O62" s="63"/>
      <c r="P62" s="63"/>
      <c r="Q62" s="58"/>
      <c r="R62" s="58"/>
      <c r="S62" s="58"/>
    </row>
    <row r="63" spans="1:19" ht="15.75" customHeight="1">
      <c r="A63" s="14"/>
      <c r="B63" s="141"/>
      <c r="C63" s="142"/>
      <c r="D63" s="186"/>
      <c r="F63" s="74"/>
      <c r="G63" s="74"/>
      <c r="H63" s="74"/>
      <c r="I63" s="74"/>
      <c r="J63" s="186"/>
      <c r="K63" s="74"/>
      <c r="L63" s="186"/>
      <c r="M63" s="63"/>
      <c r="N63" s="63"/>
      <c r="O63" s="63"/>
      <c r="P63" s="63"/>
      <c r="Q63" s="58"/>
      <c r="R63" s="58"/>
      <c r="S63" s="58"/>
    </row>
    <row r="64" spans="1:19" ht="15.75" customHeight="1">
      <c r="A64" s="14"/>
      <c r="B64" s="141"/>
      <c r="C64" s="142"/>
      <c r="D64" s="186" t="s">
        <v>411</v>
      </c>
      <c r="F64" s="74"/>
      <c r="G64" s="74"/>
      <c r="H64" s="74"/>
      <c r="I64" s="74"/>
      <c r="J64" s="186" t="s">
        <v>412</v>
      </c>
      <c r="K64" s="74"/>
      <c r="L64" s="186"/>
      <c r="M64" s="63"/>
      <c r="N64" s="63"/>
      <c r="O64" s="63"/>
      <c r="P64" s="63"/>
      <c r="Q64" s="58"/>
      <c r="R64" s="58"/>
      <c r="S64" s="58"/>
    </row>
    <row r="65" spans="1:15" ht="15.75" customHeight="1">
      <c r="A65" s="14"/>
      <c r="B65" s="141"/>
      <c r="C65" s="144"/>
      <c r="F65" s="74"/>
      <c r="G65" s="74"/>
      <c r="H65" s="74"/>
      <c r="I65" s="74"/>
      <c r="J65" s="74"/>
      <c r="K65" s="74"/>
      <c r="L65" s="78"/>
      <c r="M65" s="78"/>
      <c r="N65" s="150"/>
      <c r="O65" s="138"/>
    </row>
    <row r="66" spans="1:15" ht="15.75" customHeight="1">
      <c r="A66" s="14"/>
      <c r="B66" s="141"/>
      <c r="C66" s="142"/>
      <c r="D66" s="186" t="s">
        <v>409</v>
      </c>
      <c r="F66" s="74"/>
      <c r="G66" s="74"/>
      <c r="H66" s="74"/>
      <c r="I66" s="74"/>
      <c r="J66" s="186" t="s">
        <v>410</v>
      </c>
      <c r="K66" s="74"/>
      <c r="L66" s="78"/>
      <c r="M66" s="78"/>
      <c r="N66" s="151"/>
      <c r="O66" s="152"/>
    </row>
    <row r="67" spans="1:15" ht="15" customHeight="1">
      <c r="A67" s="14"/>
      <c r="B67" s="148"/>
      <c r="C67" s="146"/>
      <c r="D67" s="146"/>
      <c r="E67" s="146"/>
      <c r="F67" s="78"/>
      <c r="G67" s="78"/>
      <c r="H67" s="78"/>
      <c r="I67" s="78"/>
      <c r="J67" s="78"/>
      <c r="K67" s="78"/>
      <c r="L67" s="78"/>
      <c r="M67" s="78"/>
      <c r="N67" s="147"/>
      <c r="O67" s="149"/>
    </row>
    <row r="68" spans="1:15" ht="15.75" customHeight="1">
      <c r="A68" s="14"/>
      <c r="B68" s="141"/>
      <c r="C68" s="142"/>
      <c r="D68" s="142"/>
      <c r="E68" s="142"/>
      <c r="F68" s="78"/>
      <c r="G68" s="78"/>
      <c r="H68" s="78"/>
      <c r="I68" s="78"/>
      <c r="J68" s="78"/>
      <c r="K68" s="78"/>
      <c r="L68" s="78"/>
      <c r="M68" s="78"/>
      <c r="N68" s="143"/>
      <c r="O68" s="138"/>
    </row>
    <row r="69" spans="1:15" ht="15.75" customHeight="1">
      <c r="A69" s="14"/>
      <c r="B69" s="141"/>
      <c r="C69" s="142"/>
      <c r="D69" s="142"/>
      <c r="E69" s="142"/>
      <c r="F69" s="78"/>
      <c r="G69" s="78"/>
      <c r="H69" s="78"/>
      <c r="I69" s="78"/>
      <c r="J69" s="78"/>
      <c r="K69" s="78"/>
      <c r="L69" s="78"/>
      <c r="M69" s="78"/>
      <c r="N69" s="143"/>
      <c r="O69" s="138"/>
    </row>
    <row r="70" spans="1:15" ht="15.75" customHeight="1">
      <c r="A70" s="14"/>
      <c r="B70" s="141"/>
      <c r="C70" s="142"/>
      <c r="D70" s="142"/>
      <c r="E70" s="142"/>
      <c r="F70" s="78"/>
      <c r="G70" s="78"/>
      <c r="H70" s="78"/>
      <c r="I70" s="78"/>
      <c r="J70" s="78"/>
      <c r="K70" s="78"/>
      <c r="L70" s="78"/>
      <c r="M70" s="78"/>
      <c r="N70" s="143"/>
      <c r="O70" s="138"/>
    </row>
    <row r="71" spans="1:15" ht="15.75" customHeight="1">
      <c r="A71" s="14"/>
      <c r="B71" s="141"/>
      <c r="C71" s="142"/>
      <c r="D71" s="142"/>
      <c r="E71" s="142"/>
      <c r="F71" s="78"/>
      <c r="G71" s="78"/>
      <c r="H71" s="78"/>
      <c r="I71" s="78"/>
      <c r="J71" s="78"/>
      <c r="K71" s="78"/>
      <c r="L71" s="78"/>
      <c r="M71" s="78"/>
      <c r="N71" s="143"/>
      <c r="O71" s="138"/>
    </row>
    <row r="72" spans="1:15" ht="15.75" customHeight="1">
      <c r="A72" s="14"/>
      <c r="B72" s="141"/>
      <c r="C72" s="144"/>
      <c r="D72" s="144"/>
      <c r="E72" s="144"/>
      <c r="F72" s="78"/>
      <c r="G72" s="78"/>
      <c r="H72" s="78"/>
      <c r="I72" s="78"/>
      <c r="J72" s="78"/>
      <c r="K72" s="78"/>
      <c r="L72" s="78"/>
      <c r="M72" s="78"/>
      <c r="N72" s="150"/>
      <c r="O72" s="138"/>
    </row>
    <row r="73" spans="1:18" ht="15.75" customHeight="1">
      <c r="A73" s="14"/>
      <c r="B73" s="141"/>
      <c r="C73" s="142"/>
      <c r="D73" s="142"/>
      <c r="E73" s="142"/>
      <c r="F73" s="78"/>
      <c r="G73" s="78"/>
      <c r="H73" s="78"/>
      <c r="I73" s="78"/>
      <c r="J73" s="78"/>
      <c r="K73" s="78"/>
      <c r="L73" s="78"/>
      <c r="M73" s="78"/>
      <c r="N73" s="145"/>
      <c r="O73" s="152"/>
      <c r="R73" s="74">
        <v>706631212</v>
      </c>
    </row>
    <row r="74" spans="1:15" ht="15.75" customHeight="1">
      <c r="A74" s="14"/>
      <c r="B74" s="141"/>
      <c r="C74" s="142"/>
      <c r="D74" s="142"/>
      <c r="E74" s="142"/>
      <c r="F74" s="78"/>
      <c r="G74" s="78"/>
      <c r="H74" s="78"/>
      <c r="I74" s="78"/>
      <c r="J74" s="78"/>
      <c r="K74" s="78"/>
      <c r="L74" s="78"/>
      <c r="M74" s="78"/>
      <c r="N74" s="143"/>
      <c r="O74" s="138"/>
    </row>
    <row r="75" spans="1:15" ht="15.75" customHeight="1">
      <c r="A75" s="14"/>
      <c r="B75" s="141"/>
      <c r="C75" s="142"/>
      <c r="D75" s="142"/>
      <c r="E75" s="142"/>
      <c r="F75" s="78"/>
      <c r="G75" s="78"/>
      <c r="H75" s="78"/>
      <c r="I75" s="78"/>
      <c r="J75" s="78"/>
      <c r="K75" s="78"/>
      <c r="L75" s="78"/>
      <c r="M75" s="78"/>
      <c r="N75" s="143"/>
      <c r="O75" s="138"/>
    </row>
    <row r="76" spans="1:15" ht="15.75" customHeight="1">
      <c r="A76" s="14"/>
      <c r="B76" s="141"/>
      <c r="C76" s="142"/>
      <c r="D76" s="142"/>
      <c r="E76" s="142"/>
      <c r="F76" s="78"/>
      <c r="G76" s="78"/>
      <c r="H76" s="78"/>
      <c r="I76" s="78"/>
      <c r="J76" s="78"/>
      <c r="K76" s="78"/>
      <c r="L76" s="78"/>
      <c r="M76" s="78"/>
      <c r="N76" s="143"/>
      <c r="O76" s="138"/>
    </row>
    <row r="77" spans="1:15" ht="15.75" customHeight="1">
      <c r="A77" s="14"/>
      <c r="B77" s="141"/>
      <c r="C77" s="142"/>
      <c r="D77" s="142"/>
      <c r="E77" s="142"/>
      <c r="F77" s="78"/>
      <c r="G77" s="78"/>
      <c r="H77" s="78"/>
      <c r="I77" s="78"/>
      <c r="J77" s="78"/>
      <c r="K77" s="78"/>
      <c r="L77" s="78"/>
      <c r="M77" s="78"/>
      <c r="N77" s="143"/>
      <c r="O77" s="138"/>
    </row>
    <row r="78" spans="1:15" ht="15.75" customHeight="1">
      <c r="A78" s="14"/>
      <c r="B78" s="141"/>
      <c r="C78" s="142"/>
      <c r="D78" s="142"/>
      <c r="E78" s="142"/>
      <c r="F78" s="78"/>
      <c r="G78" s="78"/>
      <c r="H78" s="78"/>
      <c r="I78" s="78"/>
      <c r="J78" s="78"/>
      <c r="K78" s="78"/>
      <c r="L78" s="78"/>
      <c r="M78" s="78"/>
      <c r="N78" s="143"/>
      <c r="O78" s="138"/>
    </row>
    <row r="79" spans="1:15" ht="15.75" customHeight="1">
      <c r="A79" s="14"/>
      <c r="B79" s="141"/>
      <c r="C79" s="144"/>
      <c r="D79" s="144"/>
      <c r="E79" s="144"/>
      <c r="F79" s="78"/>
      <c r="G79" s="78"/>
      <c r="H79" s="78"/>
      <c r="I79" s="78"/>
      <c r="J79" s="78"/>
      <c r="K79" s="78"/>
      <c r="L79" s="78"/>
      <c r="M79" s="78"/>
      <c r="N79" s="150"/>
      <c r="O79" s="138"/>
    </row>
    <row r="80" spans="1:15" ht="15.75" customHeight="1">
      <c r="A80" s="14"/>
      <c r="B80" s="141"/>
      <c r="C80" s="142"/>
      <c r="D80" s="142"/>
      <c r="E80" s="142"/>
      <c r="F80" s="78"/>
      <c r="G80" s="78"/>
      <c r="H80" s="78"/>
      <c r="I80" s="78"/>
      <c r="J80" s="78"/>
      <c r="K80" s="78"/>
      <c r="L80" s="78"/>
      <c r="M80" s="78"/>
      <c r="N80" s="145"/>
      <c r="O80" s="152"/>
    </row>
    <row r="81" spans="1:15" ht="15.75" customHeight="1">
      <c r="A81" s="14"/>
      <c r="B81" s="141"/>
      <c r="C81" s="142"/>
      <c r="D81" s="142"/>
      <c r="E81" s="142"/>
      <c r="F81" s="78"/>
      <c r="G81" s="78"/>
      <c r="H81" s="78"/>
      <c r="I81" s="78"/>
      <c r="J81" s="78"/>
      <c r="K81" s="78"/>
      <c r="L81" s="78"/>
      <c r="M81" s="78"/>
      <c r="N81" s="143"/>
      <c r="O81" s="138"/>
    </row>
    <row r="82" spans="1:15" ht="15.75">
      <c r="A82" s="14"/>
      <c r="B82" s="141"/>
      <c r="C82" s="142"/>
      <c r="D82" s="142"/>
      <c r="E82" s="142"/>
      <c r="F82" s="78"/>
      <c r="G82" s="78"/>
      <c r="H82" s="78"/>
      <c r="I82" s="78"/>
      <c r="J82" s="78"/>
      <c r="K82" s="78"/>
      <c r="L82" s="78"/>
      <c r="M82" s="78"/>
      <c r="N82" s="143"/>
      <c r="O82" s="138"/>
    </row>
    <row r="83" spans="1:15" ht="15.75">
      <c r="A83" s="14"/>
      <c r="B83" s="141"/>
      <c r="C83" s="144"/>
      <c r="D83" s="144"/>
      <c r="E83" s="144"/>
      <c r="F83" s="78"/>
      <c r="G83" s="78"/>
      <c r="H83" s="78"/>
      <c r="I83" s="78"/>
      <c r="J83" s="78"/>
      <c r="K83" s="78"/>
      <c r="L83" s="78"/>
      <c r="M83" s="78"/>
      <c r="N83" s="150"/>
      <c r="O83" s="138"/>
    </row>
    <row r="84" spans="1:15" ht="15.75">
      <c r="A84" s="14"/>
      <c r="B84" s="141"/>
      <c r="C84" s="142"/>
      <c r="D84" s="142"/>
      <c r="E84" s="142"/>
      <c r="F84" s="78"/>
      <c r="G84" s="78"/>
      <c r="H84" s="78"/>
      <c r="I84" s="78"/>
      <c r="J84" s="78"/>
      <c r="K84" s="78"/>
      <c r="L84" s="78"/>
      <c r="M84" s="78"/>
      <c r="N84" s="143"/>
      <c r="O84" s="138"/>
    </row>
    <row r="85" spans="1:15" ht="15.75">
      <c r="A85" s="14"/>
      <c r="B85" s="141"/>
      <c r="C85" s="142"/>
      <c r="D85" s="142"/>
      <c r="E85" s="142"/>
      <c r="F85" s="78"/>
      <c r="G85" s="78"/>
      <c r="H85" s="78"/>
      <c r="I85" s="78"/>
      <c r="J85" s="78"/>
      <c r="K85" s="78"/>
      <c r="L85" s="78"/>
      <c r="M85" s="78"/>
      <c r="N85" s="143"/>
      <c r="O85" s="138"/>
    </row>
    <row r="86" spans="1:15" ht="15.75">
      <c r="A86" s="14"/>
      <c r="B86" s="141"/>
      <c r="C86" s="142"/>
      <c r="D86" s="142"/>
      <c r="E86" s="142"/>
      <c r="F86" s="78"/>
      <c r="G86" s="78"/>
      <c r="H86" s="78"/>
      <c r="I86" s="78"/>
      <c r="J86" s="78"/>
      <c r="K86" s="78"/>
      <c r="L86" s="78"/>
      <c r="M86" s="78"/>
      <c r="N86" s="145"/>
      <c r="O86" s="152"/>
    </row>
    <row r="87" spans="1:15" ht="15.75" customHeight="1">
      <c r="A87" s="14"/>
      <c r="B87" s="141"/>
      <c r="C87" s="142"/>
      <c r="D87" s="142"/>
      <c r="E87" s="142"/>
      <c r="F87" s="78"/>
      <c r="G87" s="78"/>
      <c r="H87" s="78"/>
      <c r="I87" s="78"/>
      <c r="J87" s="78"/>
      <c r="K87" s="78"/>
      <c r="L87" s="78"/>
      <c r="M87" s="78"/>
      <c r="N87" s="143"/>
      <c r="O87" s="138"/>
    </row>
    <row r="88" spans="1:15" ht="15.75">
      <c r="A88" s="14"/>
      <c r="B88" s="141"/>
      <c r="C88" s="142"/>
      <c r="D88" s="142"/>
      <c r="E88" s="142"/>
      <c r="F88" s="78"/>
      <c r="G88" s="78"/>
      <c r="H88" s="78"/>
      <c r="I88" s="78"/>
      <c r="J88" s="78"/>
      <c r="K88" s="78"/>
      <c r="L88" s="78"/>
      <c r="M88" s="78"/>
      <c r="N88" s="143"/>
      <c r="O88" s="138"/>
    </row>
    <row r="89" spans="1:15" ht="15.75">
      <c r="A89" s="14"/>
      <c r="B89" s="141"/>
      <c r="C89" s="142"/>
      <c r="D89" s="142"/>
      <c r="E89" s="142"/>
      <c r="F89" s="78"/>
      <c r="G89" s="78"/>
      <c r="H89" s="78"/>
      <c r="I89" s="78"/>
      <c r="J89" s="78"/>
      <c r="K89" s="78"/>
      <c r="L89" s="78"/>
      <c r="M89" s="78"/>
      <c r="N89" s="143"/>
      <c r="O89" s="138"/>
    </row>
    <row r="90" spans="1:15" ht="15.75">
      <c r="A90" s="14"/>
      <c r="B90" s="141"/>
      <c r="C90" s="142"/>
      <c r="D90" s="142"/>
      <c r="E90" s="142"/>
      <c r="F90" s="78"/>
      <c r="G90" s="78"/>
      <c r="H90" s="78"/>
      <c r="I90" s="78"/>
      <c r="J90" s="78"/>
      <c r="K90" s="78"/>
      <c r="L90" s="78"/>
      <c r="M90" s="78"/>
      <c r="N90" s="143"/>
      <c r="O90" s="138"/>
    </row>
    <row r="91" spans="1:15" ht="15.75">
      <c r="A91" s="14"/>
      <c r="B91" s="141"/>
      <c r="C91" s="142"/>
      <c r="D91" s="142"/>
      <c r="E91" s="142"/>
      <c r="F91" s="78"/>
      <c r="G91" s="78"/>
      <c r="H91" s="78"/>
      <c r="I91" s="78"/>
      <c r="J91" s="78"/>
      <c r="K91" s="78"/>
      <c r="L91" s="78"/>
      <c r="M91" s="78"/>
      <c r="N91" s="143"/>
      <c r="O91" s="138"/>
    </row>
    <row r="92" spans="1:15" ht="15.75">
      <c r="A92" s="14"/>
      <c r="B92" s="141"/>
      <c r="C92" s="142"/>
      <c r="D92" s="142"/>
      <c r="E92" s="142"/>
      <c r="F92" s="78"/>
      <c r="G92" s="78"/>
      <c r="H92" s="78"/>
      <c r="I92" s="78"/>
      <c r="J92" s="78"/>
      <c r="K92" s="78"/>
      <c r="L92" s="78"/>
      <c r="M92" s="78"/>
      <c r="N92" s="143"/>
      <c r="O92" s="138"/>
    </row>
    <row r="93" spans="1:15" ht="15.75">
      <c r="A93" s="14"/>
      <c r="B93" s="141"/>
      <c r="C93" s="142"/>
      <c r="D93" s="142"/>
      <c r="E93" s="142"/>
      <c r="F93" s="78"/>
      <c r="G93" s="78"/>
      <c r="H93" s="78"/>
      <c r="I93" s="78"/>
      <c r="J93" s="78"/>
      <c r="K93" s="78"/>
      <c r="L93" s="78"/>
      <c r="M93" s="78"/>
      <c r="N93" s="145"/>
      <c r="O93" s="152"/>
    </row>
    <row r="94" spans="1:15" ht="15.75" customHeight="1">
      <c r="A94" s="14"/>
      <c r="B94" s="141"/>
      <c r="C94" s="142"/>
      <c r="D94" s="142"/>
      <c r="E94" s="142"/>
      <c r="F94" s="78"/>
      <c r="G94" s="78"/>
      <c r="H94" s="78"/>
      <c r="I94" s="78"/>
      <c r="J94" s="78"/>
      <c r="K94" s="78"/>
      <c r="L94" s="78"/>
      <c r="M94" s="78"/>
      <c r="N94" s="143"/>
      <c r="O94" s="138"/>
    </row>
    <row r="95" spans="1:15" ht="15.75" customHeight="1">
      <c r="A95" s="14"/>
      <c r="B95" s="141"/>
      <c r="C95" s="142"/>
      <c r="D95" s="142"/>
      <c r="E95" s="142"/>
      <c r="F95" s="78"/>
      <c r="G95" s="78"/>
      <c r="H95" s="78"/>
      <c r="I95" s="78"/>
      <c r="J95" s="78"/>
      <c r="K95" s="78"/>
      <c r="L95" s="78"/>
      <c r="M95" s="78"/>
      <c r="N95" s="143"/>
      <c r="O95" s="138"/>
    </row>
    <row r="96" spans="1:15" ht="15.75" customHeight="1">
      <c r="A96" s="14"/>
      <c r="B96" s="141"/>
      <c r="C96" s="142"/>
      <c r="D96" s="142"/>
      <c r="E96" s="142"/>
      <c r="F96" s="78"/>
      <c r="G96" s="78"/>
      <c r="H96" s="78"/>
      <c r="I96" s="78"/>
      <c r="J96" s="78"/>
      <c r="K96" s="78"/>
      <c r="L96" s="78"/>
      <c r="M96" s="78"/>
      <c r="N96" s="143"/>
      <c r="O96" s="138"/>
    </row>
    <row r="97" spans="1:15" ht="15.75" customHeight="1">
      <c r="A97" s="14"/>
      <c r="B97" s="141"/>
      <c r="C97" s="144"/>
      <c r="D97" s="144"/>
      <c r="E97" s="144"/>
      <c r="F97" s="78"/>
      <c r="G97" s="78"/>
      <c r="H97" s="78"/>
      <c r="I97" s="78"/>
      <c r="J97" s="78"/>
      <c r="K97" s="78"/>
      <c r="L97" s="78"/>
      <c r="M97" s="78"/>
      <c r="N97" s="150"/>
      <c r="O97" s="138"/>
    </row>
    <row r="98" spans="1:15" ht="15.75" customHeight="1">
      <c r="A98" s="14"/>
      <c r="B98" s="141"/>
      <c r="C98" s="142"/>
      <c r="D98" s="142"/>
      <c r="E98" s="142"/>
      <c r="F98" s="78"/>
      <c r="G98" s="78"/>
      <c r="H98" s="78"/>
      <c r="I98" s="78"/>
      <c r="J98" s="78"/>
      <c r="K98" s="78"/>
      <c r="L98" s="78"/>
      <c r="M98" s="78"/>
      <c r="N98" s="143"/>
      <c r="O98" s="138"/>
    </row>
    <row r="99" spans="1:15" ht="18.75" customHeight="1">
      <c r="A99" s="140"/>
      <c r="B99" s="141"/>
      <c r="C99" s="142"/>
      <c r="D99" s="142"/>
      <c r="E99" s="142"/>
      <c r="F99" s="78"/>
      <c r="G99" s="78"/>
      <c r="H99" s="78"/>
      <c r="I99" s="78"/>
      <c r="J99" s="78"/>
      <c r="K99" s="78"/>
      <c r="L99" s="78"/>
      <c r="M99" s="78"/>
      <c r="N99" s="145"/>
      <c r="O99" s="152"/>
    </row>
    <row r="100" spans="1:15" ht="15.75" customHeight="1">
      <c r="A100" s="14"/>
      <c r="B100" s="141"/>
      <c r="C100" s="142"/>
      <c r="D100" s="142"/>
      <c r="E100" s="142"/>
      <c r="F100" s="78"/>
      <c r="G100" s="78"/>
      <c r="H100" s="78"/>
      <c r="I100" s="78"/>
      <c r="J100" s="78"/>
      <c r="K100" s="78"/>
      <c r="L100" s="78"/>
      <c r="M100" s="78"/>
      <c r="N100" s="143"/>
      <c r="O100" s="138"/>
    </row>
    <row r="101" spans="1:15" ht="15.75" customHeight="1">
      <c r="A101" s="14"/>
      <c r="B101" s="141"/>
      <c r="C101" s="142"/>
      <c r="D101" s="142"/>
      <c r="E101" s="142"/>
      <c r="F101" s="78"/>
      <c r="G101" s="78"/>
      <c r="H101" s="78"/>
      <c r="I101" s="78"/>
      <c r="J101" s="78"/>
      <c r="K101" s="78"/>
      <c r="L101" s="78"/>
      <c r="M101" s="78"/>
      <c r="N101" s="143"/>
      <c r="O101" s="138"/>
    </row>
    <row r="102" spans="1:15" ht="15.75" customHeight="1">
      <c r="A102" s="14"/>
      <c r="B102" s="141"/>
      <c r="C102" s="142"/>
      <c r="D102" s="142"/>
      <c r="E102" s="142"/>
      <c r="F102" s="78"/>
      <c r="G102" s="78"/>
      <c r="H102" s="78"/>
      <c r="I102" s="78"/>
      <c r="J102" s="78"/>
      <c r="K102" s="78"/>
      <c r="L102" s="78"/>
      <c r="M102" s="78"/>
      <c r="N102" s="143"/>
      <c r="O102" s="138"/>
    </row>
    <row r="103" spans="1:15" ht="15.75" customHeight="1">
      <c r="A103" s="14"/>
      <c r="B103" s="141"/>
      <c r="C103" s="144"/>
      <c r="D103" s="144"/>
      <c r="E103" s="144"/>
      <c r="F103" s="78"/>
      <c r="G103" s="78"/>
      <c r="H103" s="78"/>
      <c r="I103" s="78"/>
      <c r="J103" s="78"/>
      <c r="K103" s="78"/>
      <c r="L103" s="78"/>
      <c r="M103" s="78"/>
      <c r="N103" s="150"/>
      <c r="O103" s="138"/>
    </row>
    <row r="104" spans="1:15" ht="15.75" customHeight="1">
      <c r="A104" s="14"/>
      <c r="B104" s="141"/>
      <c r="C104" s="142"/>
      <c r="D104" s="142"/>
      <c r="E104" s="142"/>
      <c r="F104" s="78"/>
      <c r="G104" s="78"/>
      <c r="H104" s="78"/>
      <c r="I104" s="78"/>
      <c r="J104" s="78"/>
      <c r="K104" s="78"/>
      <c r="L104" s="78"/>
      <c r="M104" s="78"/>
      <c r="N104" s="143"/>
      <c r="O104" s="138"/>
    </row>
    <row r="105" spans="1:15" ht="15.75" customHeight="1">
      <c r="A105" s="14"/>
      <c r="B105" s="141"/>
      <c r="C105" s="142"/>
      <c r="D105" s="142"/>
      <c r="E105" s="142"/>
      <c r="F105" s="78"/>
      <c r="G105" s="78"/>
      <c r="H105" s="78"/>
      <c r="I105" s="78"/>
      <c r="J105" s="78"/>
      <c r="K105" s="78"/>
      <c r="L105" s="78"/>
      <c r="M105" s="78"/>
      <c r="N105" s="145"/>
      <c r="O105" s="152"/>
    </row>
    <row r="106" spans="1:15" ht="15.75" customHeight="1">
      <c r="A106" s="14"/>
      <c r="B106" s="141"/>
      <c r="C106" s="142"/>
      <c r="D106" s="142"/>
      <c r="E106" s="142"/>
      <c r="F106" s="78"/>
      <c r="G106" s="78"/>
      <c r="H106" s="78"/>
      <c r="I106" s="78"/>
      <c r="J106" s="78"/>
      <c r="K106" s="78"/>
      <c r="L106" s="78"/>
      <c r="M106" s="78"/>
      <c r="N106" s="143"/>
      <c r="O106" s="138"/>
    </row>
    <row r="107" spans="1:15" ht="15.75" customHeight="1">
      <c r="A107" s="14"/>
      <c r="B107" s="141"/>
      <c r="C107" s="142"/>
      <c r="D107" s="142"/>
      <c r="E107" s="142"/>
      <c r="F107" s="78"/>
      <c r="G107" s="78"/>
      <c r="H107" s="78"/>
      <c r="I107" s="78"/>
      <c r="J107" s="78"/>
      <c r="K107" s="78"/>
      <c r="L107" s="78"/>
      <c r="M107" s="78"/>
      <c r="N107" s="143"/>
      <c r="O107" s="138"/>
    </row>
    <row r="108" spans="1:15" ht="15.75" customHeight="1">
      <c r="A108" s="14"/>
      <c r="B108" s="141"/>
      <c r="C108" s="144"/>
      <c r="D108" s="144"/>
      <c r="E108" s="144"/>
      <c r="F108" s="78"/>
      <c r="G108" s="78"/>
      <c r="H108" s="78"/>
      <c r="I108" s="78"/>
      <c r="J108" s="78"/>
      <c r="K108" s="78"/>
      <c r="L108" s="78"/>
      <c r="M108" s="78"/>
      <c r="N108" s="150"/>
      <c r="O108" s="138"/>
    </row>
    <row r="109" spans="1:15" ht="15.75" customHeight="1">
      <c r="A109" s="14"/>
      <c r="B109" s="141"/>
      <c r="C109" s="142"/>
      <c r="D109" s="142"/>
      <c r="E109" s="142"/>
      <c r="F109" s="78"/>
      <c r="G109" s="78"/>
      <c r="H109" s="78"/>
      <c r="I109" s="78"/>
      <c r="J109" s="78"/>
      <c r="K109" s="78"/>
      <c r="L109" s="78"/>
      <c r="M109" s="78"/>
      <c r="N109" s="143"/>
      <c r="O109" s="138"/>
    </row>
    <row r="110" spans="1:15" ht="15.75" customHeight="1">
      <c r="A110" s="14"/>
      <c r="B110" s="141"/>
      <c r="C110" s="142"/>
      <c r="D110" s="142"/>
      <c r="E110" s="142"/>
      <c r="F110" s="78"/>
      <c r="G110" s="78"/>
      <c r="H110" s="78"/>
      <c r="I110" s="78"/>
      <c r="J110" s="78"/>
      <c r="K110" s="78"/>
      <c r="L110" s="78"/>
      <c r="M110" s="78"/>
      <c r="N110" s="145"/>
      <c r="O110" s="152"/>
    </row>
    <row r="111" spans="1:16" ht="15.75">
      <c r="A111" s="153"/>
      <c r="B111" s="140"/>
      <c r="C111" s="154"/>
      <c r="D111" s="142"/>
      <c r="E111" s="142"/>
      <c r="F111" s="134"/>
      <c r="G111" s="134"/>
      <c r="H111" s="134"/>
      <c r="I111" s="134"/>
      <c r="J111" s="134"/>
      <c r="K111" s="134"/>
      <c r="L111" s="134"/>
      <c r="M111" s="134"/>
      <c r="N111" s="143"/>
      <c r="O111" s="155"/>
      <c r="P111" s="111"/>
    </row>
    <row r="112" spans="1:16" ht="15.75">
      <c r="A112" s="153"/>
      <c r="B112" s="140"/>
      <c r="C112" s="154"/>
      <c r="D112" s="142"/>
      <c r="E112" s="142"/>
      <c r="F112" s="134"/>
      <c r="G112" s="134"/>
      <c r="H112" s="134"/>
      <c r="I112" s="134"/>
      <c r="J112" s="134"/>
      <c r="K112" s="134"/>
      <c r="L112" s="134"/>
      <c r="M112" s="134"/>
      <c r="N112" s="143"/>
      <c r="O112" s="155"/>
      <c r="P112" s="111"/>
    </row>
    <row r="113" spans="1:16" ht="15.75">
      <c r="A113" s="153"/>
      <c r="B113" s="140"/>
      <c r="C113" s="154"/>
      <c r="D113" s="142"/>
      <c r="E113" s="142"/>
      <c r="F113" s="134"/>
      <c r="G113" s="134"/>
      <c r="H113" s="134"/>
      <c r="I113" s="134"/>
      <c r="J113" s="134"/>
      <c r="K113" s="134"/>
      <c r="L113" s="134"/>
      <c r="M113" s="134"/>
      <c r="N113" s="143"/>
      <c r="O113" s="155"/>
      <c r="P113" s="111"/>
    </row>
    <row r="114" spans="1:16" ht="15.75">
      <c r="A114" s="153"/>
      <c r="B114" s="140"/>
      <c r="C114" s="154"/>
      <c r="D114" s="142"/>
      <c r="E114" s="142"/>
      <c r="F114" s="134"/>
      <c r="G114" s="134"/>
      <c r="H114" s="134"/>
      <c r="I114" s="134"/>
      <c r="J114" s="134"/>
      <c r="K114" s="134"/>
      <c r="L114" s="134"/>
      <c r="M114" s="134"/>
      <c r="N114" s="143"/>
      <c r="O114" s="155"/>
      <c r="P114" s="111"/>
    </row>
    <row r="115" spans="1:16" ht="15.75">
      <c r="A115" s="153"/>
      <c r="B115" s="140"/>
      <c r="C115" s="142"/>
      <c r="D115" s="142"/>
      <c r="E115" s="142"/>
      <c r="F115" s="134"/>
      <c r="G115" s="134"/>
      <c r="H115" s="134"/>
      <c r="I115" s="134"/>
      <c r="J115" s="134"/>
      <c r="K115" s="134"/>
      <c r="L115" s="134"/>
      <c r="M115" s="134"/>
      <c r="N115" s="143"/>
      <c r="O115" s="155"/>
      <c r="P115" s="111"/>
    </row>
    <row r="116" spans="1:16" ht="15.75">
      <c r="A116" s="153"/>
      <c r="B116" s="140"/>
      <c r="C116" s="142"/>
      <c r="D116" s="142"/>
      <c r="E116" s="142"/>
      <c r="F116" s="134"/>
      <c r="G116" s="134"/>
      <c r="H116" s="134"/>
      <c r="I116" s="134"/>
      <c r="J116" s="134"/>
      <c r="K116" s="134"/>
      <c r="L116" s="134"/>
      <c r="M116" s="134"/>
      <c r="N116" s="143"/>
      <c r="O116" s="155"/>
      <c r="P116" s="111"/>
    </row>
    <row r="117" spans="1:16" ht="15.75">
      <c r="A117" s="153"/>
      <c r="B117" s="140"/>
      <c r="C117" s="142"/>
      <c r="D117" s="142"/>
      <c r="E117" s="142"/>
      <c r="F117" s="139"/>
      <c r="G117" s="134"/>
      <c r="H117" s="134"/>
      <c r="I117" s="134"/>
      <c r="J117" s="134"/>
      <c r="K117" s="134"/>
      <c r="L117" s="134"/>
      <c r="M117" s="134"/>
      <c r="N117" s="143"/>
      <c r="O117" s="155"/>
      <c r="P117" s="111"/>
    </row>
    <row r="118" spans="1:16" ht="15.75">
      <c r="A118" s="153"/>
      <c r="B118" s="140"/>
      <c r="C118" s="154"/>
      <c r="D118" s="142"/>
      <c r="E118" s="142"/>
      <c r="F118" s="139"/>
      <c r="G118" s="134"/>
      <c r="H118" s="134"/>
      <c r="I118" s="139"/>
      <c r="J118" s="134"/>
      <c r="K118" s="134"/>
      <c r="L118" s="134"/>
      <c r="M118" s="134"/>
      <c r="N118" s="143"/>
      <c r="O118" s="155"/>
      <c r="P118" s="111"/>
    </row>
    <row r="119" spans="1:16" ht="15.75">
      <c r="A119" s="153"/>
      <c r="B119" s="120"/>
      <c r="C119" s="156"/>
      <c r="D119" s="120"/>
      <c r="E119" s="120"/>
      <c r="F119" s="120"/>
      <c r="G119" s="134"/>
      <c r="H119" s="134"/>
      <c r="I119" s="139"/>
      <c r="J119" s="134"/>
      <c r="K119" s="134"/>
      <c r="L119" s="134"/>
      <c r="M119" s="134"/>
      <c r="N119" s="120"/>
      <c r="O119" s="155"/>
      <c r="P119" s="111"/>
    </row>
    <row r="120" spans="1:16" ht="15.75">
      <c r="A120" s="153"/>
      <c r="B120" s="157"/>
      <c r="C120" s="157"/>
      <c r="D120" s="120"/>
      <c r="E120" s="120"/>
      <c r="F120" s="120"/>
      <c r="G120" s="134"/>
      <c r="H120" s="134"/>
      <c r="I120" s="139"/>
      <c r="J120" s="134"/>
      <c r="K120" s="134"/>
      <c r="L120" s="134"/>
      <c r="M120" s="134"/>
      <c r="N120" s="120"/>
      <c r="O120" s="155"/>
      <c r="P120" s="111"/>
    </row>
    <row r="121" spans="1:16" ht="15.75">
      <c r="A121" s="153"/>
      <c r="B121" s="140"/>
      <c r="C121" s="154"/>
      <c r="D121" s="142"/>
      <c r="E121" s="142"/>
      <c r="F121" s="134"/>
      <c r="G121" s="134"/>
      <c r="H121" s="134"/>
      <c r="I121" s="134"/>
      <c r="J121" s="134"/>
      <c r="K121" s="134"/>
      <c r="L121" s="134"/>
      <c r="M121" s="134"/>
      <c r="N121" s="145"/>
      <c r="O121" s="158"/>
      <c r="P121" s="111"/>
    </row>
    <row r="122" spans="1:16" ht="15.75">
      <c r="A122" s="153"/>
      <c r="B122" s="140"/>
      <c r="C122" s="154"/>
      <c r="D122" s="142"/>
      <c r="E122" s="142"/>
      <c r="F122" s="134"/>
      <c r="G122" s="134"/>
      <c r="H122" s="134"/>
      <c r="I122" s="134"/>
      <c r="J122" s="134"/>
      <c r="K122" s="134"/>
      <c r="L122" s="134"/>
      <c r="M122" s="134"/>
      <c r="N122" s="143"/>
      <c r="O122" s="155"/>
      <c r="P122" s="111"/>
    </row>
    <row r="123" spans="1:16" ht="15.75">
      <c r="A123" s="153"/>
      <c r="B123" s="140"/>
      <c r="C123" s="142"/>
      <c r="D123" s="142"/>
      <c r="E123" s="142"/>
      <c r="F123" s="134"/>
      <c r="G123" s="134"/>
      <c r="H123" s="134"/>
      <c r="I123" s="134"/>
      <c r="J123" s="134"/>
      <c r="K123" s="134"/>
      <c r="L123" s="134"/>
      <c r="M123" s="134"/>
      <c r="N123" s="143"/>
      <c r="O123" s="155"/>
      <c r="P123" s="111"/>
    </row>
    <row r="124" spans="1:16" ht="15.75">
      <c r="A124" s="153"/>
      <c r="B124" s="140"/>
      <c r="C124" s="142"/>
      <c r="D124" s="142"/>
      <c r="E124" s="142"/>
      <c r="F124" s="134"/>
      <c r="G124" s="134"/>
      <c r="H124" s="134"/>
      <c r="I124" s="134"/>
      <c r="J124" s="134"/>
      <c r="K124" s="134"/>
      <c r="L124" s="134"/>
      <c r="M124" s="134"/>
      <c r="N124" s="143"/>
      <c r="O124" s="155"/>
      <c r="P124" s="111"/>
    </row>
    <row r="125" spans="1:16" ht="15.75">
      <c r="A125" s="153"/>
      <c r="B125" s="140"/>
      <c r="C125" s="154"/>
      <c r="D125" s="142"/>
      <c r="E125" s="142"/>
      <c r="F125" s="134"/>
      <c r="G125" s="134"/>
      <c r="H125" s="134"/>
      <c r="I125" s="134"/>
      <c r="J125" s="134"/>
      <c r="K125" s="134"/>
      <c r="L125" s="134"/>
      <c r="M125" s="134"/>
      <c r="N125" s="145"/>
      <c r="O125" s="158"/>
      <c r="P125" s="111"/>
    </row>
    <row r="126" spans="1:16" ht="15.75">
      <c r="A126" s="153"/>
      <c r="B126" s="140"/>
      <c r="C126" s="154"/>
      <c r="D126" s="142"/>
      <c r="E126" s="142"/>
      <c r="F126" s="134"/>
      <c r="G126" s="134"/>
      <c r="H126" s="134"/>
      <c r="I126" s="134"/>
      <c r="J126" s="134"/>
      <c r="K126" s="134"/>
      <c r="L126" s="134"/>
      <c r="M126" s="134"/>
      <c r="N126" s="143"/>
      <c r="O126" s="155"/>
      <c r="P126" s="111"/>
    </row>
    <row r="127" spans="1:16" ht="15.75">
      <c r="A127" s="153"/>
      <c r="B127" s="140"/>
      <c r="C127" s="142"/>
      <c r="D127" s="142"/>
      <c r="E127" s="142"/>
      <c r="F127" s="134"/>
      <c r="G127" s="134"/>
      <c r="H127" s="134"/>
      <c r="I127" s="134"/>
      <c r="J127" s="134"/>
      <c r="K127" s="134"/>
      <c r="L127" s="134"/>
      <c r="M127" s="134"/>
      <c r="N127" s="143"/>
      <c r="O127" s="155"/>
      <c r="P127" s="111"/>
    </row>
    <row r="128" spans="1:16" ht="15.75">
      <c r="A128" s="153"/>
      <c r="B128" s="140"/>
      <c r="C128" s="142"/>
      <c r="D128" s="142"/>
      <c r="E128" s="142"/>
      <c r="F128" s="134"/>
      <c r="G128" s="134"/>
      <c r="H128" s="134"/>
      <c r="I128" s="134"/>
      <c r="J128" s="134"/>
      <c r="K128" s="134"/>
      <c r="L128" s="134"/>
      <c r="M128" s="134"/>
      <c r="N128" s="143"/>
      <c r="O128" s="155"/>
      <c r="P128" s="111"/>
    </row>
    <row r="129" spans="1:16" ht="15.75">
      <c r="A129" s="153"/>
      <c r="B129" s="140"/>
      <c r="C129" s="154"/>
      <c r="D129" s="142"/>
      <c r="E129" s="142"/>
      <c r="F129" s="134"/>
      <c r="G129" s="134"/>
      <c r="H129" s="134"/>
      <c r="I129" s="134"/>
      <c r="J129" s="134"/>
      <c r="K129" s="134"/>
      <c r="L129" s="134"/>
      <c r="M129" s="134"/>
      <c r="N129" s="145"/>
      <c r="O129" s="158"/>
      <c r="P129" s="111"/>
    </row>
    <row r="130" spans="1:16" ht="15.75">
      <c r="A130" s="153"/>
      <c r="B130" s="140"/>
      <c r="C130" s="154"/>
      <c r="D130" s="142"/>
      <c r="E130" s="142"/>
      <c r="F130" s="134"/>
      <c r="G130" s="134"/>
      <c r="H130" s="134"/>
      <c r="I130" s="134"/>
      <c r="J130" s="134"/>
      <c r="K130" s="134"/>
      <c r="L130" s="134"/>
      <c r="M130" s="134"/>
      <c r="N130" s="143"/>
      <c r="O130" s="155"/>
      <c r="P130" s="111"/>
    </row>
    <row r="131" spans="1:16" ht="15.75">
      <c r="A131" s="153"/>
      <c r="B131" s="140"/>
      <c r="C131" s="154"/>
      <c r="D131" s="142"/>
      <c r="E131" s="142"/>
      <c r="F131" s="134"/>
      <c r="G131" s="134"/>
      <c r="H131" s="134"/>
      <c r="I131" s="134"/>
      <c r="J131" s="134"/>
      <c r="K131" s="134"/>
      <c r="L131" s="134"/>
      <c r="M131" s="134"/>
      <c r="N131" s="143"/>
      <c r="O131" s="155"/>
      <c r="P131" s="111"/>
    </row>
    <row r="132" spans="1:16" ht="15.75">
      <c r="A132" s="153"/>
      <c r="B132" s="140"/>
      <c r="C132" s="142"/>
      <c r="D132" s="142"/>
      <c r="E132" s="142"/>
      <c r="F132" s="134"/>
      <c r="G132" s="134"/>
      <c r="H132" s="134"/>
      <c r="I132" s="134"/>
      <c r="J132" s="134"/>
      <c r="K132" s="134"/>
      <c r="L132" s="134"/>
      <c r="M132" s="134"/>
      <c r="N132" s="143"/>
      <c r="O132" s="155"/>
      <c r="P132" s="111"/>
    </row>
    <row r="133" spans="1:16" ht="15.75">
      <c r="A133" s="153"/>
      <c r="B133" s="140"/>
      <c r="C133" s="154"/>
      <c r="D133" s="142"/>
      <c r="E133" s="142"/>
      <c r="F133" s="134"/>
      <c r="G133" s="134"/>
      <c r="H133" s="134"/>
      <c r="I133" s="134"/>
      <c r="J133" s="134"/>
      <c r="K133" s="134"/>
      <c r="L133" s="134"/>
      <c r="M133" s="134"/>
      <c r="N133" s="145"/>
      <c r="O133" s="158"/>
      <c r="P133" s="74">
        <f>O133+O129+O125+O121</f>
        <v>0</v>
      </c>
    </row>
    <row r="134" spans="1:19" s="115" customFormat="1" ht="15.75" customHeight="1">
      <c r="A134" s="120"/>
      <c r="B134" s="156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14"/>
      <c r="Q134" s="114"/>
      <c r="R134" s="114"/>
      <c r="S134" s="114"/>
    </row>
    <row r="135" spans="1:19" s="115" customFormat="1" ht="15.75" customHeight="1">
      <c r="A135" s="120"/>
      <c r="B135" s="157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14"/>
      <c r="Q135" s="114"/>
      <c r="R135" s="114"/>
      <c r="S135" s="114"/>
    </row>
    <row r="136" spans="1:19" s="115" customFormat="1" ht="15.75" customHeight="1">
      <c r="A136" s="133"/>
      <c r="B136" s="159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19"/>
      <c r="O136" s="130"/>
      <c r="P136" s="117"/>
      <c r="Q136" s="117"/>
      <c r="R136" s="117"/>
      <c r="S136" s="117"/>
    </row>
    <row r="137" spans="1:19" s="115" customFormat="1" ht="15.75" customHeight="1">
      <c r="A137" s="120"/>
      <c r="B137" s="119"/>
      <c r="C137" s="119"/>
      <c r="D137" s="119"/>
      <c r="E137" s="119"/>
      <c r="F137" s="121"/>
      <c r="G137" s="121"/>
      <c r="H137" s="121"/>
      <c r="I137" s="121"/>
      <c r="J137" s="121"/>
      <c r="K137" s="121"/>
      <c r="L137" s="121"/>
      <c r="M137" s="121"/>
      <c r="N137" s="119"/>
      <c r="O137" s="119"/>
      <c r="P137" s="119"/>
      <c r="Q137" s="119"/>
      <c r="R137" s="119"/>
      <c r="S137" s="119"/>
    </row>
    <row r="138" spans="1:19" s="115" customFormat="1" ht="24" customHeight="1">
      <c r="A138" s="120"/>
      <c r="B138" s="119"/>
      <c r="C138" s="119"/>
      <c r="D138" s="119"/>
      <c r="E138" s="119"/>
      <c r="F138" s="121"/>
      <c r="G138" s="121"/>
      <c r="H138" s="121"/>
      <c r="I138" s="121"/>
      <c r="J138" s="121"/>
      <c r="K138" s="121"/>
      <c r="L138" s="121"/>
      <c r="M138" s="121"/>
      <c r="N138" s="119"/>
      <c r="O138" s="119"/>
      <c r="P138" s="119"/>
      <c r="Q138" s="119"/>
      <c r="R138" s="119"/>
      <c r="S138" s="119"/>
    </row>
    <row r="139" spans="1:19" s="115" customFormat="1" ht="21.75" customHeight="1">
      <c r="A139" s="161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3"/>
      <c r="O139" s="119"/>
      <c r="P139" s="119"/>
      <c r="Q139" s="119"/>
      <c r="R139" s="119"/>
      <c r="S139" s="119"/>
    </row>
    <row r="140" spans="15:19" s="115" customFormat="1" ht="21.75" customHeight="1">
      <c r="O140" s="119"/>
      <c r="P140" s="119"/>
      <c r="Q140" s="119"/>
      <c r="R140" s="119"/>
      <c r="S140" s="119"/>
    </row>
    <row r="141" spans="15:19" s="115" customFormat="1" ht="21.75" customHeight="1">
      <c r="O141" s="119"/>
      <c r="P141" s="119"/>
      <c r="Q141" s="119"/>
      <c r="R141" s="119"/>
      <c r="S141" s="119"/>
    </row>
    <row r="142" spans="15:19" s="115" customFormat="1" ht="21.75" customHeight="1">
      <c r="O142" s="119"/>
      <c r="P142" s="119"/>
      <c r="Q142" s="119"/>
      <c r="R142" s="119"/>
      <c r="S142" s="119"/>
    </row>
    <row r="143" spans="15:19" s="115" customFormat="1" ht="21.75" customHeight="1">
      <c r="O143" s="119"/>
      <c r="P143" s="119"/>
      <c r="Q143" s="119"/>
      <c r="R143" s="119"/>
      <c r="S143" s="119"/>
    </row>
    <row r="144" spans="15:19" s="115" customFormat="1" ht="21.75" customHeight="1">
      <c r="O144" s="119"/>
      <c r="P144" s="119"/>
      <c r="Q144" s="119"/>
      <c r="R144" s="119"/>
      <c r="S144" s="119"/>
    </row>
    <row r="145" spans="15:19" s="115" customFormat="1" ht="21.75" customHeight="1">
      <c r="O145" s="119"/>
      <c r="P145" s="119"/>
      <c r="Q145" s="119"/>
      <c r="R145" s="119"/>
      <c r="S145" s="119"/>
    </row>
    <row r="146" spans="15:19" s="115" customFormat="1" ht="21.75" customHeight="1">
      <c r="O146" s="119"/>
      <c r="P146" s="119"/>
      <c r="Q146" s="119"/>
      <c r="R146" s="119"/>
      <c r="S146" s="119"/>
    </row>
    <row r="147" spans="15:19" s="115" customFormat="1" ht="21.75" customHeight="1">
      <c r="O147" s="119"/>
      <c r="P147" s="119"/>
      <c r="Q147" s="119"/>
      <c r="R147" s="119"/>
      <c r="S147" s="119"/>
    </row>
    <row r="148" spans="15:19" s="115" customFormat="1" ht="21.75" customHeight="1">
      <c r="O148" s="119"/>
      <c r="P148" s="119"/>
      <c r="Q148" s="119"/>
      <c r="R148" s="119"/>
      <c r="S148" s="119"/>
    </row>
    <row r="149" spans="15:19" s="115" customFormat="1" ht="21.75" customHeight="1">
      <c r="O149" s="119"/>
      <c r="P149" s="119"/>
      <c r="Q149" s="119"/>
      <c r="R149" s="119"/>
      <c r="S149" s="119"/>
    </row>
    <row r="150" spans="15:19" s="115" customFormat="1" ht="21.75" customHeight="1">
      <c r="O150" s="119"/>
      <c r="P150" s="119"/>
      <c r="Q150" s="119"/>
      <c r="R150" s="119"/>
      <c r="S150" s="119"/>
    </row>
    <row r="151" spans="15:19" s="115" customFormat="1" ht="21.75" customHeight="1">
      <c r="O151" s="119"/>
      <c r="P151" s="119"/>
      <c r="Q151" s="119"/>
      <c r="R151" s="119"/>
      <c r="S151" s="119"/>
    </row>
    <row r="152" spans="15:19" s="115" customFormat="1" ht="21.75" customHeight="1">
      <c r="O152" s="119"/>
      <c r="P152" s="119"/>
      <c r="Q152" s="119"/>
      <c r="R152" s="119"/>
      <c r="S152" s="119"/>
    </row>
    <row r="153" spans="15:19" s="115" customFormat="1" ht="21.75" customHeight="1">
      <c r="O153" s="119"/>
      <c r="P153" s="119"/>
      <c r="Q153" s="119"/>
      <c r="R153" s="119"/>
      <c r="S153" s="119"/>
    </row>
    <row r="154" spans="15:19" s="115" customFormat="1" ht="21.75" customHeight="1">
      <c r="O154" s="119"/>
      <c r="P154" s="119"/>
      <c r="Q154" s="119"/>
      <c r="R154" s="119"/>
      <c r="S154" s="119"/>
    </row>
    <row r="155" spans="15:19" s="115" customFormat="1" ht="21.75" customHeight="1">
      <c r="O155" s="119"/>
      <c r="P155" s="119"/>
      <c r="Q155" s="119"/>
      <c r="R155" s="119"/>
      <c r="S155" s="119"/>
    </row>
    <row r="156" spans="15:19" s="115" customFormat="1" ht="21.75" customHeight="1">
      <c r="O156" s="119"/>
      <c r="P156" s="119"/>
      <c r="Q156" s="119"/>
      <c r="R156" s="119"/>
      <c r="S156" s="119"/>
    </row>
    <row r="157" spans="15:19" s="115" customFormat="1" ht="21.75" customHeight="1">
      <c r="O157" s="119"/>
      <c r="P157" s="119"/>
      <c r="Q157" s="119"/>
      <c r="R157" s="119"/>
      <c r="S157" s="119"/>
    </row>
    <row r="158" spans="15:19" s="115" customFormat="1" ht="21.75" customHeight="1">
      <c r="O158" s="119"/>
      <c r="P158" s="119"/>
      <c r="Q158" s="119"/>
      <c r="R158" s="119"/>
      <c r="S158" s="119"/>
    </row>
    <row r="159" spans="15:19" s="115" customFormat="1" ht="21.75" customHeight="1">
      <c r="O159" s="119"/>
      <c r="P159" s="119"/>
      <c r="Q159" s="119"/>
      <c r="R159" s="119"/>
      <c r="S159" s="119"/>
    </row>
    <row r="160" spans="15:19" s="115" customFormat="1" ht="21.75" customHeight="1">
      <c r="O160" s="119"/>
      <c r="P160" s="119"/>
      <c r="Q160" s="119"/>
      <c r="R160" s="119"/>
      <c r="S160" s="119"/>
    </row>
    <row r="161" spans="15:19" s="115" customFormat="1" ht="21.75" customHeight="1">
      <c r="O161" s="119"/>
      <c r="P161" s="119"/>
      <c r="Q161" s="119"/>
      <c r="R161" s="119"/>
      <c r="S161" s="119"/>
    </row>
    <row r="162" spans="15:19" s="115" customFormat="1" ht="21.75" customHeight="1">
      <c r="O162" s="119"/>
      <c r="P162" s="119"/>
      <c r="Q162" s="119"/>
      <c r="R162" s="119"/>
      <c r="S162" s="119"/>
    </row>
    <row r="163" spans="15:19" s="115" customFormat="1" ht="21.75" customHeight="1">
      <c r="O163" s="119"/>
      <c r="P163" s="119"/>
      <c r="Q163" s="119"/>
      <c r="R163" s="119"/>
      <c r="S163" s="119"/>
    </row>
    <row r="164" spans="15:19" s="115" customFormat="1" ht="21.75" customHeight="1">
      <c r="O164" s="119"/>
      <c r="P164" s="119"/>
      <c r="Q164" s="119"/>
      <c r="R164" s="119"/>
      <c r="S164" s="119"/>
    </row>
    <row r="165" spans="15:19" s="115" customFormat="1" ht="21.75" customHeight="1">
      <c r="O165" s="119"/>
      <c r="P165" s="119"/>
      <c r="Q165" s="119"/>
      <c r="R165" s="119"/>
      <c r="S165" s="119"/>
    </row>
    <row r="166" spans="15:19" s="115" customFormat="1" ht="21.75" customHeight="1">
      <c r="O166" s="119"/>
      <c r="P166" s="119"/>
      <c r="Q166" s="119"/>
      <c r="R166" s="119"/>
      <c r="S166" s="119"/>
    </row>
    <row r="167" spans="15:19" s="115" customFormat="1" ht="21.75" customHeight="1">
      <c r="O167" s="119"/>
      <c r="P167" s="119"/>
      <c r="Q167" s="119"/>
      <c r="R167" s="119"/>
      <c r="S167" s="119"/>
    </row>
    <row r="168" spans="15:19" s="115" customFormat="1" ht="21.75" customHeight="1">
      <c r="O168" s="119"/>
      <c r="P168" s="119"/>
      <c r="Q168" s="119"/>
      <c r="R168" s="119"/>
      <c r="S168" s="119"/>
    </row>
    <row r="169" spans="15:19" s="115" customFormat="1" ht="21.75" customHeight="1">
      <c r="O169" s="119"/>
      <c r="P169" s="119"/>
      <c r="Q169" s="119"/>
      <c r="R169" s="119"/>
      <c r="S169" s="119"/>
    </row>
    <row r="170" spans="15:19" s="115" customFormat="1" ht="21.75" customHeight="1">
      <c r="O170" s="119"/>
      <c r="P170" s="119"/>
      <c r="Q170" s="119"/>
      <c r="R170" s="119"/>
      <c r="S170" s="119"/>
    </row>
    <row r="171" spans="1:19" s="115" customFormat="1" ht="21.75" customHeight="1">
      <c r="A171" s="120"/>
      <c r="B171" s="119"/>
      <c r="C171" s="119"/>
      <c r="D171" s="119"/>
      <c r="E171" s="119"/>
      <c r="F171" s="121"/>
      <c r="G171" s="121"/>
      <c r="H171" s="121"/>
      <c r="I171" s="121"/>
      <c r="J171" s="121"/>
      <c r="K171" s="121"/>
      <c r="L171" s="121"/>
      <c r="M171" s="121"/>
      <c r="N171" s="119"/>
      <c r="O171" s="119"/>
      <c r="P171" s="119"/>
      <c r="Q171" s="119"/>
      <c r="R171" s="119"/>
      <c r="S171" s="119"/>
    </row>
    <row r="172" spans="1:19" s="115" customFormat="1" ht="21.75" customHeight="1">
      <c r="A172" s="120"/>
      <c r="B172" s="119"/>
      <c r="C172" s="119"/>
      <c r="D172" s="119"/>
      <c r="E172" s="119"/>
      <c r="F172" s="121"/>
      <c r="G172" s="121"/>
      <c r="H172" s="121"/>
      <c r="I172" s="121"/>
      <c r="J172" s="121"/>
      <c r="K172" s="121"/>
      <c r="L172" s="121"/>
      <c r="M172" s="121"/>
      <c r="N172" s="119"/>
      <c r="O172" s="119"/>
      <c r="P172" s="119"/>
      <c r="Q172" s="119"/>
      <c r="R172" s="119"/>
      <c r="S172" s="119"/>
    </row>
    <row r="173" spans="1:19" s="115" customFormat="1" ht="21.75" customHeight="1">
      <c r="A173" s="120"/>
      <c r="B173" s="119"/>
      <c r="C173" s="119"/>
      <c r="D173" s="119"/>
      <c r="E173" s="119"/>
      <c r="F173" s="121"/>
      <c r="G173" s="121"/>
      <c r="H173" s="121"/>
      <c r="I173" s="121"/>
      <c r="J173" s="121"/>
      <c r="K173" s="121"/>
      <c r="L173" s="121"/>
      <c r="M173" s="121"/>
      <c r="N173" s="119"/>
      <c r="O173" s="119"/>
      <c r="P173" s="119"/>
      <c r="Q173" s="119"/>
      <c r="R173" s="119"/>
      <c r="S173" s="119"/>
    </row>
    <row r="174" spans="1:19" s="115" customFormat="1" ht="21.75" customHeight="1">
      <c r="A174" s="120"/>
      <c r="B174" s="119"/>
      <c r="C174" s="119"/>
      <c r="D174" s="119"/>
      <c r="E174" s="119"/>
      <c r="F174" s="121"/>
      <c r="G174" s="121"/>
      <c r="H174" s="121"/>
      <c r="I174" s="121"/>
      <c r="J174" s="121"/>
      <c r="K174" s="121"/>
      <c r="L174" s="121"/>
      <c r="M174" s="121"/>
      <c r="N174" s="119"/>
      <c r="O174" s="119"/>
      <c r="P174" s="119"/>
      <c r="Q174" s="119"/>
      <c r="R174" s="119"/>
      <c r="S174" s="119"/>
    </row>
    <row r="175" spans="1:19" s="115" customFormat="1" ht="21.75" customHeight="1">
      <c r="A175" s="120"/>
      <c r="B175" s="119"/>
      <c r="C175" s="119"/>
      <c r="D175" s="119"/>
      <c r="E175" s="119"/>
      <c r="F175" s="121"/>
      <c r="G175" s="121"/>
      <c r="H175" s="121"/>
      <c r="I175" s="121"/>
      <c r="J175" s="121"/>
      <c r="K175" s="121"/>
      <c r="L175" s="121"/>
      <c r="M175" s="121"/>
      <c r="N175" s="119"/>
      <c r="O175" s="119"/>
      <c r="P175" s="119"/>
      <c r="Q175" s="119"/>
      <c r="R175" s="119"/>
      <c r="S175" s="119"/>
    </row>
    <row r="176" spans="1:19" s="115" customFormat="1" ht="21.75" customHeight="1">
      <c r="A176" s="120"/>
      <c r="B176" s="119"/>
      <c r="C176" s="119"/>
      <c r="D176" s="119"/>
      <c r="E176" s="119"/>
      <c r="F176" s="121"/>
      <c r="G176" s="121"/>
      <c r="H176" s="121"/>
      <c r="I176" s="121"/>
      <c r="J176" s="121"/>
      <c r="K176" s="121"/>
      <c r="L176" s="121"/>
      <c r="M176" s="121"/>
      <c r="N176" s="119"/>
      <c r="O176" s="119"/>
      <c r="P176" s="119"/>
      <c r="Q176" s="119"/>
      <c r="R176" s="119"/>
      <c r="S176" s="119"/>
    </row>
    <row r="177" spans="1:19" s="115" customFormat="1" ht="21.75" customHeight="1">
      <c r="A177" s="120"/>
      <c r="B177" s="119"/>
      <c r="C177" s="119"/>
      <c r="D177" s="119"/>
      <c r="E177" s="119"/>
      <c r="F177" s="121"/>
      <c r="G177" s="121"/>
      <c r="H177" s="121"/>
      <c r="I177" s="121"/>
      <c r="J177" s="121"/>
      <c r="K177" s="121"/>
      <c r="L177" s="121"/>
      <c r="M177" s="121"/>
      <c r="N177" s="119"/>
      <c r="O177" s="119"/>
      <c r="P177" s="119"/>
      <c r="Q177" s="119"/>
      <c r="R177" s="119"/>
      <c r="S177" s="119"/>
    </row>
    <row r="178" spans="1:19" s="115" customFormat="1" ht="21.75" customHeight="1">
      <c r="A178" s="120"/>
      <c r="B178" s="119"/>
      <c r="C178" s="119"/>
      <c r="D178" s="119"/>
      <c r="E178" s="119"/>
      <c r="F178" s="121"/>
      <c r="G178" s="121"/>
      <c r="H178" s="121"/>
      <c r="I178" s="121"/>
      <c r="J178" s="121"/>
      <c r="K178" s="121"/>
      <c r="L178" s="121"/>
      <c r="M178" s="121"/>
      <c r="N178" s="119"/>
      <c r="O178" s="119"/>
      <c r="P178" s="119"/>
      <c r="Q178" s="119"/>
      <c r="R178" s="119"/>
      <c r="S178" s="119"/>
    </row>
    <row r="179" spans="1:19" s="115" customFormat="1" ht="21.75" customHeight="1">
      <c r="A179" s="120"/>
      <c r="B179" s="119"/>
      <c r="C179" s="119"/>
      <c r="D179" s="119"/>
      <c r="E179" s="119"/>
      <c r="F179" s="121"/>
      <c r="G179" s="121"/>
      <c r="H179" s="121"/>
      <c r="I179" s="121"/>
      <c r="J179" s="121"/>
      <c r="K179" s="121"/>
      <c r="L179" s="121"/>
      <c r="M179" s="121"/>
      <c r="N179" s="119"/>
      <c r="O179" s="119"/>
      <c r="P179" s="119"/>
      <c r="Q179" s="119"/>
      <c r="R179" s="119"/>
      <c r="S179" s="119"/>
    </row>
    <row r="180" spans="1:19" s="115" customFormat="1" ht="21.75" customHeight="1">
      <c r="A180" s="120"/>
      <c r="B180" s="119"/>
      <c r="C180" s="119"/>
      <c r="D180" s="119"/>
      <c r="E180" s="119"/>
      <c r="F180" s="121"/>
      <c r="G180" s="121"/>
      <c r="H180" s="121"/>
      <c r="I180" s="121"/>
      <c r="J180" s="121"/>
      <c r="K180" s="121"/>
      <c r="L180" s="121"/>
      <c r="M180" s="121"/>
      <c r="N180" s="119"/>
      <c r="O180" s="119"/>
      <c r="P180" s="119"/>
      <c r="Q180" s="119"/>
      <c r="R180" s="119"/>
      <c r="S180" s="119"/>
    </row>
    <row r="181" spans="1:19" s="115" customFormat="1" ht="21.75" customHeight="1">
      <c r="A181" s="120"/>
      <c r="B181" s="119"/>
      <c r="C181" s="119"/>
      <c r="D181" s="119"/>
      <c r="E181" s="119"/>
      <c r="F181" s="121"/>
      <c r="G181" s="121"/>
      <c r="H181" s="121"/>
      <c r="I181" s="121"/>
      <c r="J181" s="121"/>
      <c r="K181" s="121"/>
      <c r="L181" s="121"/>
      <c r="M181" s="121"/>
      <c r="N181" s="119"/>
      <c r="O181" s="119"/>
      <c r="P181" s="119"/>
      <c r="Q181" s="119"/>
      <c r="R181" s="119"/>
      <c r="S181" s="119"/>
    </row>
    <row r="182" spans="1:19" s="115" customFormat="1" ht="21.75" customHeight="1">
      <c r="A182" s="120"/>
      <c r="B182" s="119"/>
      <c r="C182" s="119"/>
      <c r="D182" s="119"/>
      <c r="E182" s="119"/>
      <c r="F182" s="121"/>
      <c r="G182" s="121"/>
      <c r="H182" s="121"/>
      <c r="I182" s="121"/>
      <c r="J182" s="121"/>
      <c r="K182" s="121"/>
      <c r="L182" s="121"/>
      <c r="M182" s="121"/>
      <c r="N182" s="119"/>
      <c r="O182" s="119"/>
      <c r="P182" s="119"/>
      <c r="Q182" s="119"/>
      <c r="R182" s="119"/>
      <c r="S182" s="119"/>
    </row>
    <row r="183" spans="1:19" s="115" customFormat="1" ht="21.75" customHeight="1">
      <c r="A183" s="120"/>
      <c r="B183" s="119"/>
      <c r="C183" s="119"/>
      <c r="D183" s="119"/>
      <c r="E183" s="119"/>
      <c r="F183" s="121"/>
      <c r="G183" s="121"/>
      <c r="H183" s="121"/>
      <c r="I183" s="121"/>
      <c r="J183" s="121"/>
      <c r="K183" s="121"/>
      <c r="L183" s="121"/>
      <c r="M183" s="121"/>
      <c r="N183" s="119"/>
      <c r="O183" s="119"/>
      <c r="P183" s="119"/>
      <c r="Q183" s="119"/>
      <c r="R183" s="119"/>
      <c r="S183" s="119"/>
    </row>
    <row r="184" spans="1:19" s="115" customFormat="1" ht="21.75" customHeight="1">
      <c r="A184" s="120"/>
      <c r="B184" s="119"/>
      <c r="C184" s="119"/>
      <c r="D184" s="119"/>
      <c r="E184" s="119"/>
      <c r="F184" s="121"/>
      <c r="G184" s="121"/>
      <c r="H184" s="121"/>
      <c r="I184" s="121"/>
      <c r="J184" s="121"/>
      <c r="K184" s="121"/>
      <c r="L184" s="121"/>
      <c r="M184" s="121"/>
      <c r="N184" s="119"/>
      <c r="O184" s="119"/>
      <c r="P184" s="119"/>
      <c r="Q184" s="119"/>
      <c r="R184" s="119"/>
      <c r="S184" s="119"/>
    </row>
    <row r="185" spans="1:19" s="115" customFormat="1" ht="21.75" customHeight="1">
      <c r="A185" s="120"/>
      <c r="B185" s="119"/>
      <c r="C185" s="119"/>
      <c r="D185" s="119"/>
      <c r="E185" s="119"/>
      <c r="F185" s="121"/>
      <c r="G185" s="121"/>
      <c r="H185" s="121"/>
      <c r="I185" s="121"/>
      <c r="J185" s="121"/>
      <c r="K185" s="121"/>
      <c r="L185" s="121"/>
      <c r="M185" s="121"/>
      <c r="N185" s="119"/>
      <c r="O185" s="119"/>
      <c r="P185" s="119"/>
      <c r="Q185" s="119"/>
      <c r="R185" s="119"/>
      <c r="S185" s="119"/>
    </row>
    <row r="186" spans="1:19" s="115" customFormat="1" ht="21.75" customHeight="1">
      <c r="A186" s="120"/>
      <c r="B186" s="119"/>
      <c r="C186" s="119"/>
      <c r="D186" s="119"/>
      <c r="E186" s="119"/>
      <c r="F186" s="121"/>
      <c r="G186" s="121"/>
      <c r="H186" s="121"/>
      <c r="I186" s="121"/>
      <c r="J186" s="121"/>
      <c r="K186" s="121"/>
      <c r="L186" s="121"/>
      <c r="M186" s="121"/>
      <c r="N186" s="119"/>
      <c r="O186" s="119"/>
      <c r="P186" s="119"/>
      <c r="Q186" s="119"/>
      <c r="R186" s="119"/>
      <c r="S186" s="119"/>
    </row>
    <row r="187" spans="1:19" s="115" customFormat="1" ht="21.75" customHeight="1">
      <c r="A187" s="120"/>
      <c r="B187" s="119"/>
      <c r="C187" s="119"/>
      <c r="D187" s="119"/>
      <c r="E187" s="119"/>
      <c r="F187" s="121"/>
      <c r="G187" s="121"/>
      <c r="H187" s="121"/>
      <c r="I187" s="121"/>
      <c r="J187" s="121"/>
      <c r="K187" s="121"/>
      <c r="L187" s="121"/>
      <c r="M187" s="121"/>
      <c r="N187" s="119"/>
      <c r="O187" s="119"/>
      <c r="P187" s="119"/>
      <c r="Q187" s="119"/>
      <c r="R187" s="119"/>
      <c r="S187" s="119"/>
    </row>
    <row r="188" spans="1:19" s="115" customFormat="1" ht="21.75" customHeight="1">
      <c r="A188" s="120"/>
      <c r="B188" s="119"/>
      <c r="C188" s="119"/>
      <c r="D188" s="119"/>
      <c r="E188" s="119"/>
      <c r="F188" s="121"/>
      <c r="G188" s="121"/>
      <c r="H188" s="121"/>
      <c r="I188" s="121"/>
      <c r="J188" s="121"/>
      <c r="K188" s="121"/>
      <c r="L188" s="121"/>
      <c r="M188" s="121"/>
      <c r="N188" s="119"/>
      <c r="O188" s="119"/>
      <c r="P188" s="119"/>
      <c r="Q188" s="119"/>
      <c r="R188" s="119"/>
      <c r="S188" s="119"/>
    </row>
    <row r="189" spans="1:19" s="115" customFormat="1" ht="21.75" customHeight="1">
      <c r="A189" s="120"/>
      <c r="B189" s="119"/>
      <c r="C189" s="119"/>
      <c r="D189" s="119"/>
      <c r="E189" s="119"/>
      <c r="F189" s="121"/>
      <c r="G189" s="121"/>
      <c r="H189" s="121"/>
      <c r="I189" s="121"/>
      <c r="J189" s="121"/>
      <c r="K189" s="121"/>
      <c r="L189" s="121"/>
      <c r="M189" s="121"/>
      <c r="N189" s="119"/>
      <c r="O189" s="119"/>
      <c r="P189" s="119"/>
      <c r="Q189" s="119"/>
      <c r="R189" s="119"/>
      <c r="S189" s="119"/>
    </row>
    <row r="190" spans="1:19" s="115" customFormat="1" ht="21.75" customHeight="1">
      <c r="A190" s="120"/>
      <c r="B190" s="119"/>
      <c r="C190" s="119"/>
      <c r="D190" s="119"/>
      <c r="E190" s="119"/>
      <c r="F190" s="121"/>
      <c r="G190" s="121"/>
      <c r="H190" s="121"/>
      <c r="I190" s="121"/>
      <c r="J190" s="121"/>
      <c r="K190" s="121"/>
      <c r="L190" s="121"/>
      <c r="M190" s="121"/>
      <c r="N190" s="119"/>
      <c r="O190" s="119"/>
      <c r="P190" s="119"/>
      <c r="Q190" s="119"/>
      <c r="R190" s="119"/>
      <c r="S190" s="119"/>
    </row>
    <row r="191" spans="1:19" s="115" customFormat="1" ht="21.75" customHeight="1">
      <c r="A191" s="120"/>
      <c r="B191" s="119"/>
      <c r="C191" s="119"/>
      <c r="D191" s="119"/>
      <c r="E191" s="119"/>
      <c r="F191" s="121"/>
      <c r="G191" s="121"/>
      <c r="H191" s="121"/>
      <c r="I191" s="121"/>
      <c r="J191" s="121"/>
      <c r="K191" s="121"/>
      <c r="L191" s="121"/>
      <c r="M191" s="121"/>
      <c r="N191" s="119"/>
      <c r="O191" s="119"/>
      <c r="P191" s="119"/>
      <c r="Q191" s="119"/>
      <c r="R191" s="119"/>
      <c r="S191" s="119"/>
    </row>
    <row r="192" spans="1:19" s="115" customFormat="1" ht="21.75" customHeight="1">
      <c r="A192" s="120"/>
      <c r="B192" s="119"/>
      <c r="C192" s="119"/>
      <c r="D192" s="119"/>
      <c r="E192" s="119"/>
      <c r="F192" s="121"/>
      <c r="G192" s="121"/>
      <c r="H192" s="121"/>
      <c r="I192" s="121"/>
      <c r="J192" s="121"/>
      <c r="K192" s="121"/>
      <c r="L192" s="121"/>
      <c r="M192" s="121"/>
      <c r="N192" s="119"/>
      <c r="O192" s="119"/>
      <c r="P192" s="119"/>
      <c r="Q192" s="119"/>
      <c r="R192" s="119"/>
      <c r="S192" s="119"/>
    </row>
    <row r="193" spans="1:19" s="115" customFormat="1" ht="21.75" customHeight="1">
      <c r="A193" s="120"/>
      <c r="B193" s="119"/>
      <c r="C193" s="119"/>
      <c r="D193" s="119"/>
      <c r="E193" s="119"/>
      <c r="F193" s="121"/>
      <c r="G193" s="121"/>
      <c r="H193" s="121"/>
      <c r="I193" s="121"/>
      <c r="J193" s="121"/>
      <c r="K193" s="121"/>
      <c r="L193" s="121"/>
      <c r="M193" s="121"/>
      <c r="N193" s="119"/>
      <c r="O193" s="119"/>
      <c r="P193" s="119"/>
      <c r="Q193" s="119"/>
      <c r="R193" s="119"/>
      <c r="S193" s="119"/>
    </row>
    <row r="194" spans="1:19" s="115" customFormat="1" ht="21.75" customHeight="1">
      <c r="A194" s="120"/>
      <c r="B194" s="119"/>
      <c r="C194" s="119"/>
      <c r="D194" s="119"/>
      <c r="E194" s="119"/>
      <c r="F194" s="121"/>
      <c r="G194" s="121"/>
      <c r="H194" s="121"/>
      <c r="I194" s="121"/>
      <c r="J194" s="121"/>
      <c r="K194" s="121"/>
      <c r="L194" s="121"/>
      <c r="M194" s="121"/>
      <c r="N194" s="119"/>
      <c r="O194" s="119"/>
      <c r="P194" s="119"/>
      <c r="Q194" s="119"/>
      <c r="R194" s="119"/>
      <c r="S194" s="119"/>
    </row>
    <row r="195" spans="1:19" s="115" customFormat="1" ht="21.75" customHeight="1">
      <c r="A195" s="120"/>
      <c r="B195" s="119"/>
      <c r="C195" s="119"/>
      <c r="D195" s="119"/>
      <c r="E195" s="119"/>
      <c r="F195" s="121"/>
      <c r="G195" s="121"/>
      <c r="H195" s="121"/>
      <c r="I195" s="121"/>
      <c r="J195" s="121"/>
      <c r="K195" s="121"/>
      <c r="L195" s="121"/>
      <c r="M195" s="121"/>
      <c r="N195" s="119"/>
      <c r="O195" s="119"/>
      <c r="P195" s="119"/>
      <c r="Q195" s="119"/>
      <c r="R195" s="119"/>
      <c r="S195" s="119"/>
    </row>
    <row r="196" spans="1:19" s="115" customFormat="1" ht="21.75" customHeight="1">
      <c r="A196" s="120"/>
      <c r="B196" s="119"/>
      <c r="C196" s="119"/>
      <c r="D196" s="119"/>
      <c r="E196" s="119"/>
      <c r="F196" s="121"/>
      <c r="G196" s="121"/>
      <c r="H196" s="121"/>
      <c r="I196" s="121"/>
      <c r="J196" s="121"/>
      <c r="K196" s="121"/>
      <c r="L196" s="121"/>
      <c r="M196" s="121"/>
      <c r="N196" s="119"/>
      <c r="O196" s="119"/>
      <c r="P196" s="119"/>
      <c r="Q196" s="119"/>
      <c r="R196" s="119"/>
      <c r="S196" s="119"/>
    </row>
    <row r="197" spans="1:19" s="115" customFormat="1" ht="21.75" customHeight="1">
      <c r="A197" s="120"/>
      <c r="B197" s="119"/>
      <c r="C197" s="119"/>
      <c r="D197" s="119"/>
      <c r="E197" s="119"/>
      <c r="F197" s="121"/>
      <c r="G197" s="121"/>
      <c r="H197" s="121"/>
      <c r="I197" s="121"/>
      <c r="J197" s="121"/>
      <c r="K197" s="121"/>
      <c r="L197" s="121"/>
      <c r="M197" s="121"/>
      <c r="N197" s="119"/>
      <c r="O197" s="119"/>
      <c r="P197" s="119"/>
      <c r="Q197" s="119"/>
      <c r="R197" s="119"/>
      <c r="S197" s="119"/>
    </row>
    <row r="198" spans="1:19" s="115" customFormat="1" ht="21.75" customHeight="1">
      <c r="A198" s="120"/>
      <c r="B198" s="119"/>
      <c r="C198" s="119"/>
      <c r="D198" s="119"/>
      <c r="E198" s="119"/>
      <c r="F198" s="121"/>
      <c r="G198" s="121"/>
      <c r="H198" s="121"/>
      <c r="I198" s="121"/>
      <c r="J198" s="121"/>
      <c r="K198" s="121"/>
      <c r="L198" s="121"/>
      <c r="M198" s="121"/>
      <c r="N198" s="119"/>
      <c r="O198" s="119"/>
      <c r="P198" s="119"/>
      <c r="Q198" s="119"/>
      <c r="R198" s="119"/>
      <c r="S198" s="119"/>
    </row>
    <row r="199" spans="1:19" s="115" customFormat="1" ht="21.75" customHeight="1">
      <c r="A199" s="120"/>
      <c r="B199" s="119"/>
      <c r="C199" s="119"/>
      <c r="D199" s="119"/>
      <c r="E199" s="119"/>
      <c r="F199" s="121"/>
      <c r="G199" s="121"/>
      <c r="H199" s="121"/>
      <c r="I199" s="121"/>
      <c r="J199" s="121"/>
      <c r="K199" s="121"/>
      <c r="L199" s="121"/>
      <c r="M199" s="121"/>
      <c r="N199" s="119"/>
      <c r="O199" s="119"/>
      <c r="P199" s="119"/>
      <c r="Q199" s="119"/>
      <c r="R199" s="119"/>
      <c r="S199" s="119"/>
    </row>
    <row r="200" spans="1:19" s="115" customFormat="1" ht="21.75" customHeight="1">
      <c r="A200" s="120"/>
      <c r="B200" s="119"/>
      <c r="C200" s="119"/>
      <c r="D200" s="119"/>
      <c r="E200" s="119"/>
      <c r="F200" s="121"/>
      <c r="G200" s="121"/>
      <c r="H200" s="121"/>
      <c r="I200" s="121"/>
      <c r="J200" s="121"/>
      <c r="K200" s="121"/>
      <c r="L200" s="121"/>
      <c r="M200" s="121"/>
      <c r="N200" s="119"/>
      <c r="O200" s="119"/>
      <c r="P200" s="119"/>
      <c r="Q200" s="119"/>
      <c r="R200" s="119"/>
      <c r="S200" s="119"/>
    </row>
    <row r="201" spans="1:19" s="115" customFormat="1" ht="21.75" customHeight="1">
      <c r="A201" s="120"/>
      <c r="B201" s="119"/>
      <c r="C201" s="119"/>
      <c r="D201" s="119"/>
      <c r="E201" s="119"/>
      <c r="F201" s="121"/>
      <c r="G201" s="121"/>
      <c r="H201" s="121"/>
      <c r="I201" s="121"/>
      <c r="J201" s="121"/>
      <c r="K201" s="121"/>
      <c r="L201" s="121"/>
      <c r="M201" s="121"/>
      <c r="N201" s="119"/>
      <c r="O201" s="119"/>
      <c r="P201" s="119"/>
      <c r="Q201" s="119"/>
      <c r="R201" s="119"/>
      <c r="S201" s="119"/>
    </row>
    <row r="202" spans="1:19" s="115" customFormat="1" ht="21.75" customHeight="1">
      <c r="A202" s="120"/>
      <c r="B202" s="119"/>
      <c r="C202" s="119"/>
      <c r="D202" s="119"/>
      <c r="E202" s="119"/>
      <c r="F202" s="121"/>
      <c r="G202" s="121"/>
      <c r="H202" s="121"/>
      <c r="I202" s="121"/>
      <c r="J202" s="121"/>
      <c r="K202" s="121"/>
      <c r="L202" s="121"/>
      <c r="M202" s="121"/>
      <c r="N202" s="119"/>
      <c r="O202" s="119"/>
      <c r="P202" s="119"/>
      <c r="Q202" s="119"/>
      <c r="R202" s="119"/>
      <c r="S202" s="119"/>
    </row>
    <row r="203" spans="1:19" s="115" customFormat="1" ht="21.75" customHeight="1">
      <c r="A203" s="120"/>
      <c r="B203" s="119"/>
      <c r="C203" s="119"/>
      <c r="D203" s="119"/>
      <c r="E203" s="119"/>
      <c r="F203" s="121"/>
      <c r="G203" s="121"/>
      <c r="H203" s="121"/>
      <c r="I203" s="121"/>
      <c r="J203" s="121"/>
      <c r="K203" s="121"/>
      <c r="L203" s="121"/>
      <c r="M203" s="121"/>
      <c r="N203" s="119"/>
      <c r="O203" s="119"/>
      <c r="P203" s="119"/>
      <c r="Q203" s="119"/>
      <c r="R203" s="119"/>
      <c r="S203" s="119"/>
    </row>
    <row r="204" spans="1:19" s="115" customFormat="1" ht="21.75" customHeight="1">
      <c r="A204" s="120"/>
      <c r="B204" s="119"/>
      <c r="C204" s="119"/>
      <c r="D204" s="119"/>
      <c r="E204" s="119"/>
      <c r="F204" s="121"/>
      <c r="G204" s="121"/>
      <c r="H204" s="121"/>
      <c r="I204" s="121"/>
      <c r="J204" s="121"/>
      <c r="K204" s="121"/>
      <c r="L204" s="121"/>
      <c r="M204" s="121"/>
      <c r="N204" s="119"/>
      <c r="O204" s="119"/>
      <c r="P204" s="119"/>
      <c r="Q204" s="119"/>
      <c r="R204" s="119"/>
      <c r="S204" s="119"/>
    </row>
    <row r="205" spans="1:19" s="115" customFormat="1" ht="21.75" customHeight="1">
      <c r="A205" s="120"/>
      <c r="B205" s="119"/>
      <c r="C205" s="119"/>
      <c r="D205" s="119"/>
      <c r="E205" s="119"/>
      <c r="F205" s="121"/>
      <c r="G205" s="121"/>
      <c r="H205" s="121"/>
      <c r="I205" s="121"/>
      <c r="J205" s="121"/>
      <c r="K205" s="121"/>
      <c r="L205" s="121"/>
      <c r="M205" s="121"/>
      <c r="N205" s="119"/>
      <c r="O205" s="119"/>
      <c r="P205" s="119"/>
      <c r="Q205" s="119"/>
      <c r="R205" s="119"/>
      <c r="S205" s="119"/>
    </row>
    <row r="206" spans="1:19" s="115" customFormat="1" ht="21.75" customHeight="1">
      <c r="A206" s="120"/>
      <c r="B206" s="119"/>
      <c r="C206" s="119"/>
      <c r="D206" s="119"/>
      <c r="E206" s="119"/>
      <c r="F206" s="121"/>
      <c r="G206" s="121"/>
      <c r="H206" s="121"/>
      <c r="I206" s="121"/>
      <c r="J206" s="121"/>
      <c r="K206" s="121"/>
      <c r="L206" s="121"/>
      <c r="M206" s="121"/>
      <c r="N206" s="119"/>
      <c r="O206" s="119"/>
      <c r="P206" s="119"/>
      <c r="Q206" s="119"/>
      <c r="R206" s="119"/>
      <c r="S206" s="119"/>
    </row>
    <row r="207" spans="1:19" s="115" customFormat="1" ht="21.75" customHeight="1">
      <c r="A207" s="120"/>
      <c r="B207" s="119"/>
      <c r="C207" s="119"/>
      <c r="D207" s="119"/>
      <c r="E207" s="119"/>
      <c r="F207" s="121"/>
      <c r="G207" s="121"/>
      <c r="H207" s="121"/>
      <c r="I207" s="121"/>
      <c r="J207" s="121"/>
      <c r="K207" s="121"/>
      <c r="L207" s="121"/>
      <c r="M207" s="121"/>
      <c r="N207" s="119"/>
      <c r="O207" s="119"/>
      <c r="P207" s="119"/>
      <c r="Q207" s="119"/>
      <c r="R207" s="119"/>
      <c r="S207" s="119"/>
    </row>
    <row r="208" spans="1:19" s="115" customFormat="1" ht="21.75" customHeight="1">
      <c r="A208" s="120"/>
      <c r="B208" s="119"/>
      <c r="C208" s="119"/>
      <c r="D208" s="119"/>
      <c r="E208" s="119"/>
      <c r="F208" s="121"/>
      <c r="G208" s="121"/>
      <c r="H208" s="121"/>
      <c r="I208" s="121"/>
      <c r="J208" s="121"/>
      <c r="K208" s="121"/>
      <c r="L208" s="121"/>
      <c r="M208" s="121"/>
      <c r="N208" s="119"/>
      <c r="O208" s="119"/>
      <c r="P208" s="119"/>
      <c r="Q208" s="119"/>
      <c r="R208" s="119"/>
      <c r="S208" s="119"/>
    </row>
    <row r="209" spans="1:19" s="115" customFormat="1" ht="21.75" customHeight="1">
      <c r="A209" s="120"/>
      <c r="B209" s="119"/>
      <c r="C209" s="119"/>
      <c r="D209" s="119"/>
      <c r="E209" s="119"/>
      <c r="F209" s="121"/>
      <c r="G209" s="121"/>
      <c r="H209" s="121"/>
      <c r="I209" s="121"/>
      <c r="J209" s="121"/>
      <c r="K209" s="121"/>
      <c r="L209" s="121"/>
      <c r="M209" s="121"/>
      <c r="N209" s="119"/>
      <c r="O209" s="119"/>
      <c r="P209" s="119"/>
      <c r="Q209" s="119"/>
      <c r="R209" s="119"/>
      <c r="S209" s="119"/>
    </row>
    <row r="210" spans="1:19" s="115" customFormat="1" ht="21.75" customHeight="1">
      <c r="A210" s="120"/>
      <c r="B210" s="119"/>
      <c r="C210" s="119"/>
      <c r="D210" s="119"/>
      <c r="E210" s="119"/>
      <c r="F210" s="121"/>
      <c r="G210" s="121"/>
      <c r="H210" s="121"/>
      <c r="I210" s="121"/>
      <c r="J210" s="121"/>
      <c r="K210" s="121"/>
      <c r="L210" s="121"/>
      <c r="M210" s="121"/>
      <c r="N210" s="119"/>
      <c r="O210" s="119"/>
      <c r="P210" s="119"/>
      <c r="Q210" s="119"/>
      <c r="R210" s="119"/>
      <c r="S210" s="119"/>
    </row>
    <row r="211" spans="1:19" s="115" customFormat="1" ht="21.75" customHeight="1">
      <c r="A211" s="120"/>
      <c r="B211" s="119"/>
      <c r="C211" s="119"/>
      <c r="D211" s="119"/>
      <c r="E211" s="119"/>
      <c r="F211" s="121"/>
      <c r="G211" s="121"/>
      <c r="H211" s="121"/>
      <c r="I211" s="121"/>
      <c r="J211" s="121"/>
      <c r="K211" s="121"/>
      <c r="L211" s="121"/>
      <c r="M211" s="121"/>
      <c r="N211" s="119"/>
      <c r="O211" s="119"/>
      <c r="P211" s="119"/>
      <c r="Q211" s="119"/>
      <c r="R211" s="119"/>
      <c r="S211" s="119"/>
    </row>
    <row r="212" spans="1:19" s="115" customFormat="1" ht="21.75" customHeight="1">
      <c r="A212" s="120"/>
      <c r="B212" s="119"/>
      <c r="C212" s="119"/>
      <c r="D212" s="119"/>
      <c r="E212" s="119"/>
      <c r="F212" s="121"/>
      <c r="G212" s="121"/>
      <c r="H212" s="121"/>
      <c r="I212" s="121"/>
      <c r="J212" s="121"/>
      <c r="K212" s="121"/>
      <c r="L212" s="121"/>
      <c r="M212" s="121"/>
      <c r="N212" s="119"/>
      <c r="O212" s="119"/>
      <c r="P212" s="119"/>
      <c r="Q212" s="119"/>
      <c r="R212" s="119"/>
      <c r="S212" s="119"/>
    </row>
    <row r="213" spans="1:19" s="115" customFormat="1" ht="21.75" customHeight="1">
      <c r="A213" s="120"/>
      <c r="B213" s="119"/>
      <c r="C213" s="119"/>
      <c r="D213" s="119"/>
      <c r="E213" s="119"/>
      <c r="F213" s="121"/>
      <c r="G213" s="121"/>
      <c r="H213" s="121"/>
      <c r="I213" s="121"/>
      <c r="J213" s="121"/>
      <c r="K213" s="121"/>
      <c r="L213" s="121"/>
      <c r="M213" s="121"/>
      <c r="N213" s="119"/>
      <c r="O213" s="119"/>
      <c r="P213" s="119"/>
      <c r="Q213" s="119"/>
      <c r="R213" s="119"/>
      <c r="S213" s="119"/>
    </row>
    <row r="214" spans="1:19" s="115" customFormat="1" ht="21.75" customHeight="1">
      <c r="A214" s="120"/>
      <c r="B214" s="119"/>
      <c r="C214" s="119"/>
      <c r="D214" s="119"/>
      <c r="E214" s="119"/>
      <c r="F214" s="121"/>
      <c r="G214" s="121"/>
      <c r="H214" s="121"/>
      <c r="I214" s="121"/>
      <c r="J214" s="121"/>
      <c r="K214" s="121"/>
      <c r="L214" s="121"/>
      <c r="M214" s="121"/>
      <c r="N214" s="119"/>
      <c r="O214" s="119"/>
      <c r="P214" s="119"/>
      <c r="Q214" s="119"/>
      <c r="R214" s="119"/>
      <c r="S214" s="119"/>
    </row>
    <row r="215" spans="1:19" s="115" customFormat="1" ht="21.75" customHeight="1">
      <c r="A215" s="120"/>
      <c r="B215" s="119"/>
      <c r="C215" s="119"/>
      <c r="D215" s="119"/>
      <c r="E215" s="119"/>
      <c r="F215" s="121"/>
      <c r="G215" s="121"/>
      <c r="H215" s="121"/>
      <c r="I215" s="121"/>
      <c r="J215" s="121"/>
      <c r="K215" s="121"/>
      <c r="L215" s="121"/>
      <c r="M215" s="121"/>
      <c r="N215" s="119"/>
      <c r="O215" s="119"/>
      <c r="P215" s="119"/>
      <c r="Q215" s="119"/>
      <c r="R215" s="119"/>
      <c r="S215" s="119"/>
    </row>
    <row r="216" spans="1:19" s="115" customFormat="1" ht="21.75" customHeight="1">
      <c r="A216" s="120"/>
      <c r="B216" s="119"/>
      <c r="C216" s="119"/>
      <c r="D216" s="119"/>
      <c r="E216" s="119"/>
      <c r="F216" s="121"/>
      <c r="G216" s="121"/>
      <c r="H216" s="121"/>
      <c r="I216" s="121"/>
      <c r="J216" s="121"/>
      <c r="K216" s="121"/>
      <c r="L216" s="121"/>
      <c r="M216" s="121"/>
      <c r="N216" s="119"/>
      <c r="O216" s="119"/>
      <c r="P216" s="119"/>
      <c r="Q216" s="119"/>
      <c r="R216" s="119"/>
      <c r="S216" s="119"/>
    </row>
    <row r="217" spans="1:19" s="115" customFormat="1" ht="21.75" customHeight="1">
      <c r="A217" s="120"/>
      <c r="B217" s="119"/>
      <c r="C217" s="119"/>
      <c r="D217" s="119"/>
      <c r="E217" s="119"/>
      <c r="F217" s="121"/>
      <c r="G217" s="121"/>
      <c r="H217" s="121"/>
      <c r="I217" s="121"/>
      <c r="J217" s="121"/>
      <c r="K217" s="121"/>
      <c r="L217" s="121"/>
      <c r="M217" s="121"/>
      <c r="N217" s="119"/>
      <c r="O217" s="119"/>
      <c r="P217" s="119"/>
      <c r="Q217" s="119"/>
      <c r="R217" s="119"/>
      <c r="S217" s="119"/>
    </row>
    <row r="218" spans="1:19" s="115" customFormat="1" ht="21.75" customHeight="1">
      <c r="A218" s="120"/>
      <c r="B218" s="119"/>
      <c r="C218" s="119"/>
      <c r="D218" s="119"/>
      <c r="E218" s="119"/>
      <c r="F218" s="121"/>
      <c r="G218" s="121"/>
      <c r="H218" s="121"/>
      <c r="I218" s="121"/>
      <c r="J218" s="121"/>
      <c r="K218" s="121"/>
      <c r="L218" s="121"/>
      <c r="M218" s="121"/>
      <c r="N218" s="119"/>
      <c r="O218" s="119"/>
      <c r="P218" s="119"/>
      <c r="Q218" s="119"/>
      <c r="R218" s="119"/>
      <c r="S218" s="119"/>
    </row>
    <row r="219" spans="1:19" s="115" customFormat="1" ht="21.75" customHeight="1">
      <c r="A219" s="120"/>
      <c r="B219" s="119"/>
      <c r="C219" s="119"/>
      <c r="D219" s="119"/>
      <c r="E219" s="119"/>
      <c r="F219" s="121"/>
      <c r="G219" s="121"/>
      <c r="H219" s="121"/>
      <c r="I219" s="121"/>
      <c r="J219" s="121"/>
      <c r="K219" s="121"/>
      <c r="L219" s="121"/>
      <c r="M219" s="121"/>
      <c r="N219" s="119"/>
      <c r="O219" s="119"/>
      <c r="P219" s="119"/>
      <c r="Q219" s="119"/>
      <c r="R219" s="119"/>
      <c r="S219" s="119"/>
    </row>
    <row r="220" spans="1:19" s="115" customFormat="1" ht="21.75" customHeight="1">
      <c r="A220" s="120"/>
      <c r="B220" s="119"/>
      <c r="C220" s="119"/>
      <c r="D220" s="119"/>
      <c r="E220" s="119"/>
      <c r="F220" s="121"/>
      <c r="G220" s="121"/>
      <c r="H220" s="121"/>
      <c r="I220" s="121"/>
      <c r="J220" s="121"/>
      <c r="K220" s="121"/>
      <c r="L220" s="121"/>
      <c r="M220" s="121"/>
      <c r="N220" s="119"/>
      <c r="O220" s="119"/>
      <c r="P220" s="119"/>
      <c r="Q220" s="119"/>
      <c r="R220" s="119"/>
      <c r="S220" s="119"/>
    </row>
    <row r="221" spans="1:19" s="115" customFormat="1" ht="21.75" customHeight="1">
      <c r="A221" s="120"/>
      <c r="B221" s="119"/>
      <c r="C221" s="119"/>
      <c r="D221" s="119"/>
      <c r="E221" s="119"/>
      <c r="F221" s="121"/>
      <c r="G221" s="121"/>
      <c r="H221" s="121"/>
      <c r="I221" s="121"/>
      <c r="J221" s="121"/>
      <c r="K221" s="121"/>
      <c r="L221" s="121"/>
      <c r="M221" s="121"/>
      <c r="N221" s="119"/>
      <c r="O221" s="119"/>
      <c r="P221" s="119"/>
      <c r="Q221" s="119"/>
      <c r="R221" s="119"/>
      <c r="S221" s="119"/>
    </row>
    <row r="222" spans="1:19" s="115" customFormat="1" ht="21.75" customHeight="1">
      <c r="A222" s="120"/>
      <c r="B222" s="119"/>
      <c r="C222" s="119"/>
      <c r="D222" s="119"/>
      <c r="E222" s="119"/>
      <c r="F222" s="121"/>
      <c r="G222" s="121"/>
      <c r="H222" s="121"/>
      <c r="I222" s="121"/>
      <c r="J222" s="121"/>
      <c r="K222" s="121"/>
      <c r="L222" s="121"/>
      <c r="M222" s="121"/>
      <c r="N222" s="119"/>
      <c r="O222" s="119"/>
      <c r="P222" s="119"/>
      <c r="Q222" s="119"/>
      <c r="R222" s="119"/>
      <c r="S222" s="119"/>
    </row>
    <row r="223" spans="1:19" s="115" customFormat="1" ht="21.75" customHeight="1">
      <c r="A223" s="120"/>
      <c r="B223" s="119"/>
      <c r="C223" s="119"/>
      <c r="D223" s="119"/>
      <c r="E223" s="119"/>
      <c r="F223" s="121"/>
      <c r="G223" s="121"/>
      <c r="H223" s="121"/>
      <c r="I223" s="121"/>
      <c r="J223" s="121"/>
      <c r="K223" s="121"/>
      <c r="L223" s="121"/>
      <c r="M223" s="121"/>
      <c r="N223" s="119"/>
      <c r="O223" s="119"/>
      <c r="P223" s="119"/>
      <c r="Q223" s="119"/>
      <c r="R223" s="119"/>
      <c r="S223" s="119"/>
    </row>
    <row r="224" spans="1:19" s="115" customFormat="1" ht="21.75" customHeight="1">
      <c r="A224" s="120"/>
      <c r="B224" s="119"/>
      <c r="C224" s="119"/>
      <c r="D224" s="119"/>
      <c r="E224" s="119"/>
      <c r="F224" s="121"/>
      <c r="G224" s="121"/>
      <c r="H224" s="121"/>
      <c r="I224" s="121"/>
      <c r="J224" s="121"/>
      <c r="K224" s="121"/>
      <c r="L224" s="121"/>
      <c r="M224" s="121"/>
      <c r="N224" s="119"/>
      <c r="O224" s="119"/>
      <c r="P224" s="119"/>
      <c r="Q224" s="119"/>
      <c r="R224" s="119"/>
      <c r="S224" s="119"/>
    </row>
    <row r="225" spans="1:19" s="115" customFormat="1" ht="21.75" customHeight="1">
      <c r="A225" s="120"/>
      <c r="B225" s="119"/>
      <c r="C225" s="119"/>
      <c r="D225" s="119"/>
      <c r="E225" s="119"/>
      <c r="F225" s="121"/>
      <c r="G225" s="121"/>
      <c r="H225" s="121"/>
      <c r="I225" s="121"/>
      <c r="J225" s="121"/>
      <c r="K225" s="121"/>
      <c r="L225" s="121"/>
      <c r="M225" s="121"/>
      <c r="N225" s="119"/>
      <c r="O225" s="119"/>
      <c r="P225" s="119"/>
      <c r="Q225" s="119"/>
      <c r="R225" s="119"/>
      <c r="S225" s="119"/>
    </row>
    <row r="226" spans="1:19" s="115" customFormat="1" ht="21.75" customHeight="1">
      <c r="A226" s="120"/>
      <c r="B226" s="119"/>
      <c r="C226" s="119"/>
      <c r="D226" s="119"/>
      <c r="E226" s="119"/>
      <c r="F226" s="121"/>
      <c r="G226" s="121"/>
      <c r="H226" s="121"/>
      <c r="I226" s="121"/>
      <c r="J226" s="121"/>
      <c r="K226" s="121"/>
      <c r="L226" s="121"/>
      <c r="M226" s="121"/>
      <c r="N226" s="119"/>
      <c r="O226" s="119"/>
      <c r="P226" s="119"/>
      <c r="Q226" s="119"/>
      <c r="R226" s="119"/>
      <c r="S226" s="119"/>
    </row>
    <row r="227" spans="1:19" s="115" customFormat="1" ht="21.75" customHeight="1">
      <c r="A227" s="120"/>
      <c r="B227" s="119"/>
      <c r="C227" s="119"/>
      <c r="D227" s="119"/>
      <c r="E227" s="119"/>
      <c r="F227" s="121"/>
      <c r="G227" s="121"/>
      <c r="H227" s="121"/>
      <c r="I227" s="121"/>
      <c r="J227" s="121"/>
      <c r="K227" s="121"/>
      <c r="L227" s="121"/>
      <c r="M227" s="121"/>
      <c r="N227" s="119"/>
      <c r="O227" s="119"/>
      <c r="P227" s="119"/>
      <c r="Q227" s="119"/>
      <c r="R227" s="119"/>
      <c r="S227" s="119"/>
    </row>
    <row r="228" spans="1:19" s="115" customFormat="1" ht="21.75" customHeight="1">
      <c r="A228" s="120"/>
      <c r="B228" s="119"/>
      <c r="C228" s="119"/>
      <c r="D228" s="119"/>
      <c r="E228" s="119"/>
      <c r="F228" s="121"/>
      <c r="G228" s="121"/>
      <c r="H228" s="121"/>
      <c r="I228" s="121"/>
      <c r="J228" s="121"/>
      <c r="K228" s="121"/>
      <c r="L228" s="121"/>
      <c r="M228" s="121"/>
      <c r="N228" s="119"/>
      <c r="O228" s="119"/>
      <c r="P228" s="119"/>
      <c r="Q228" s="119"/>
      <c r="R228" s="119"/>
      <c r="S228" s="119"/>
    </row>
    <row r="229" spans="1:19" s="115" customFormat="1" ht="21.75" customHeight="1">
      <c r="A229" s="120"/>
      <c r="B229" s="119"/>
      <c r="C229" s="119"/>
      <c r="D229" s="119"/>
      <c r="E229" s="119"/>
      <c r="F229" s="121"/>
      <c r="G229" s="121"/>
      <c r="H229" s="121"/>
      <c r="I229" s="121"/>
      <c r="J229" s="121"/>
      <c r="K229" s="121"/>
      <c r="L229" s="121"/>
      <c r="M229" s="121"/>
      <c r="N229" s="119"/>
      <c r="O229" s="119"/>
      <c r="P229" s="119"/>
      <c r="Q229" s="119"/>
      <c r="R229" s="119"/>
      <c r="S229" s="119"/>
    </row>
    <row r="230" spans="1:19" s="115" customFormat="1" ht="21.75" customHeight="1">
      <c r="A230" s="120"/>
      <c r="B230" s="119"/>
      <c r="C230" s="119"/>
      <c r="D230" s="119"/>
      <c r="E230" s="119"/>
      <c r="F230" s="121"/>
      <c r="G230" s="121"/>
      <c r="H230" s="121"/>
      <c r="I230" s="121"/>
      <c r="J230" s="121"/>
      <c r="K230" s="121"/>
      <c r="L230" s="121"/>
      <c r="M230" s="121"/>
      <c r="N230" s="119"/>
      <c r="O230" s="119"/>
      <c r="P230" s="119"/>
      <c r="Q230" s="119"/>
      <c r="R230" s="119"/>
      <c r="S230" s="119"/>
    </row>
    <row r="231" spans="1:19" s="115" customFormat="1" ht="21.75" customHeight="1">
      <c r="A231" s="120"/>
      <c r="B231" s="119"/>
      <c r="C231" s="119"/>
      <c r="D231" s="119"/>
      <c r="E231" s="119"/>
      <c r="F231" s="121"/>
      <c r="G231" s="121"/>
      <c r="H231" s="121"/>
      <c r="I231" s="121"/>
      <c r="J231" s="121"/>
      <c r="K231" s="121"/>
      <c r="L231" s="121"/>
      <c r="M231" s="121"/>
      <c r="N231" s="119"/>
      <c r="O231" s="119"/>
      <c r="P231" s="119"/>
      <c r="Q231" s="119"/>
      <c r="R231" s="119"/>
      <c r="S231" s="119"/>
    </row>
    <row r="232" spans="1:19" s="115" customFormat="1" ht="21.75" customHeight="1">
      <c r="A232" s="120"/>
      <c r="B232" s="119"/>
      <c r="C232" s="119"/>
      <c r="D232" s="119"/>
      <c r="E232" s="119"/>
      <c r="F232" s="121"/>
      <c r="G232" s="121"/>
      <c r="H232" s="121"/>
      <c r="I232" s="121"/>
      <c r="J232" s="121"/>
      <c r="K232" s="121"/>
      <c r="L232" s="121"/>
      <c r="M232" s="121"/>
      <c r="N232" s="119"/>
      <c r="O232" s="119"/>
      <c r="P232" s="119"/>
      <c r="Q232" s="119"/>
      <c r="R232" s="119"/>
      <c r="S232" s="119"/>
    </row>
    <row r="233" spans="1:19" s="115" customFormat="1" ht="21.75" customHeight="1">
      <c r="A233" s="120"/>
      <c r="B233" s="119"/>
      <c r="C233" s="119"/>
      <c r="D233" s="119"/>
      <c r="E233" s="119"/>
      <c r="F233" s="121"/>
      <c r="G233" s="121"/>
      <c r="H233" s="121"/>
      <c r="I233" s="121"/>
      <c r="J233" s="121"/>
      <c r="K233" s="121"/>
      <c r="L233" s="121"/>
      <c r="M233" s="121"/>
      <c r="N233" s="119"/>
      <c r="O233" s="119"/>
      <c r="P233" s="119"/>
      <c r="Q233" s="119"/>
      <c r="R233" s="119"/>
      <c r="S233" s="119"/>
    </row>
    <row r="234" spans="1:19" s="115" customFormat="1" ht="21.75" customHeight="1">
      <c r="A234" s="120"/>
      <c r="B234" s="119"/>
      <c r="C234" s="119"/>
      <c r="D234" s="119"/>
      <c r="E234" s="119"/>
      <c r="F234" s="121"/>
      <c r="G234" s="121"/>
      <c r="H234" s="121"/>
      <c r="I234" s="121"/>
      <c r="J234" s="121"/>
      <c r="K234" s="121"/>
      <c r="L234" s="121"/>
      <c r="M234" s="121"/>
      <c r="N234" s="119"/>
      <c r="O234" s="119"/>
      <c r="P234" s="119"/>
      <c r="Q234" s="119"/>
      <c r="R234" s="119"/>
      <c r="S234" s="119"/>
    </row>
    <row r="235" spans="1:19" s="115" customFormat="1" ht="21.75" customHeight="1">
      <c r="A235" s="120"/>
      <c r="B235" s="119"/>
      <c r="C235" s="119"/>
      <c r="D235" s="119"/>
      <c r="E235" s="119"/>
      <c r="F235" s="121"/>
      <c r="G235" s="121"/>
      <c r="H235" s="121"/>
      <c r="I235" s="121"/>
      <c r="J235" s="121"/>
      <c r="K235" s="121"/>
      <c r="L235" s="121"/>
      <c r="M235" s="121"/>
      <c r="N235" s="119"/>
      <c r="O235" s="119"/>
      <c r="P235" s="119"/>
      <c r="Q235" s="119"/>
      <c r="R235" s="119"/>
      <c r="S235" s="119"/>
    </row>
    <row r="236" spans="1:19" s="115" customFormat="1" ht="21.75" customHeight="1">
      <c r="A236" s="120"/>
      <c r="B236" s="119"/>
      <c r="C236" s="119"/>
      <c r="D236" s="119"/>
      <c r="E236" s="119"/>
      <c r="F236" s="121"/>
      <c r="G236" s="121"/>
      <c r="H236" s="121"/>
      <c r="I236" s="121"/>
      <c r="J236" s="121"/>
      <c r="K236" s="121"/>
      <c r="L236" s="121"/>
      <c r="M236" s="121"/>
      <c r="N236" s="119"/>
      <c r="O236" s="119"/>
      <c r="P236" s="119"/>
      <c r="Q236" s="119"/>
      <c r="R236" s="119"/>
      <c r="S236" s="119"/>
    </row>
    <row r="237" spans="1:19" s="115" customFormat="1" ht="21.75" customHeight="1">
      <c r="A237" s="120"/>
      <c r="B237" s="119"/>
      <c r="C237" s="119"/>
      <c r="D237" s="119"/>
      <c r="E237" s="119"/>
      <c r="F237" s="121"/>
      <c r="G237" s="121"/>
      <c r="H237" s="121"/>
      <c r="I237" s="121"/>
      <c r="J237" s="121"/>
      <c r="K237" s="121"/>
      <c r="L237" s="121"/>
      <c r="M237" s="121"/>
      <c r="N237" s="119"/>
      <c r="O237" s="119"/>
      <c r="P237" s="119"/>
      <c r="Q237" s="119"/>
      <c r="R237" s="119"/>
      <c r="S237" s="119"/>
    </row>
    <row r="238" spans="1:19" s="115" customFormat="1" ht="21.75" customHeight="1">
      <c r="A238" s="120"/>
      <c r="B238" s="119"/>
      <c r="C238" s="119"/>
      <c r="D238" s="119"/>
      <c r="E238" s="119"/>
      <c r="F238" s="121"/>
      <c r="G238" s="121"/>
      <c r="H238" s="121"/>
      <c r="I238" s="121"/>
      <c r="J238" s="121"/>
      <c r="K238" s="121"/>
      <c r="L238" s="121"/>
      <c r="M238" s="121"/>
      <c r="N238" s="119"/>
      <c r="O238" s="119"/>
      <c r="P238" s="119"/>
      <c r="Q238" s="119"/>
      <c r="R238" s="119"/>
      <c r="S238" s="119"/>
    </row>
    <row r="239" spans="1:19" s="115" customFormat="1" ht="21.75" customHeight="1">
      <c r="A239" s="120"/>
      <c r="B239" s="119"/>
      <c r="C239" s="119"/>
      <c r="D239" s="119"/>
      <c r="E239" s="119"/>
      <c r="F239" s="121"/>
      <c r="G239" s="121"/>
      <c r="H239" s="121"/>
      <c r="I239" s="121"/>
      <c r="J239" s="121"/>
      <c r="K239" s="121"/>
      <c r="L239" s="121"/>
      <c r="M239" s="121"/>
      <c r="N239" s="119"/>
      <c r="O239" s="119"/>
      <c r="P239" s="119"/>
      <c r="Q239" s="119"/>
      <c r="R239" s="119"/>
      <c r="S239" s="119"/>
    </row>
    <row r="240" spans="1:19" s="115" customFormat="1" ht="21.75" customHeight="1">
      <c r="A240" s="120"/>
      <c r="B240" s="119"/>
      <c r="C240" s="119"/>
      <c r="D240" s="119"/>
      <c r="E240" s="119"/>
      <c r="F240" s="121"/>
      <c r="G240" s="121"/>
      <c r="H240" s="121"/>
      <c r="I240" s="121"/>
      <c r="J240" s="121"/>
      <c r="K240" s="121"/>
      <c r="L240" s="121"/>
      <c r="M240" s="121"/>
      <c r="N240" s="119"/>
      <c r="O240" s="119"/>
      <c r="P240" s="119"/>
      <c r="Q240" s="119"/>
      <c r="R240" s="119"/>
      <c r="S240" s="119"/>
    </row>
    <row r="241" spans="1:19" s="115" customFormat="1" ht="21.75" customHeight="1">
      <c r="A241" s="120"/>
      <c r="B241" s="119"/>
      <c r="C241" s="119"/>
      <c r="D241" s="119"/>
      <c r="E241" s="119"/>
      <c r="F241" s="121"/>
      <c r="G241" s="121"/>
      <c r="H241" s="121"/>
      <c r="I241" s="121"/>
      <c r="J241" s="121"/>
      <c r="K241" s="121"/>
      <c r="L241" s="121"/>
      <c r="M241" s="121"/>
      <c r="N241" s="119"/>
      <c r="O241" s="119"/>
      <c r="P241" s="119"/>
      <c r="Q241" s="119"/>
      <c r="R241" s="119"/>
      <c r="S241" s="119"/>
    </row>
    <row r="242" spans="1:19" s="115" customFormat="1" ht="21.75" customHeight="1">
      <c r="A242" s="120"/>
      <c r="B242" s="119"/>
      <c r="C242" s="119"/>
      <c r="D242" s="119"/>
      <c r="E242" s="119"/>
      <c r="F242" s="121"/>
      <c r="G242" s="121"/>
      <c r="H242" s="121"/>
      <c r="I242" s="121"/>
      <c r="J242" s="121"/>
      <c r="K242" s="121"/>
      <c r="L242" s="121"/>
      <c r="M242" s="121"/>
      <c r="N242" s="119"/>
      <c r="O242" s="119"/>
      <c r="P242" s="119"/>
      <c r="Q242" s="119"/>
      <c r="R242" s="119"/>
      <c r="S242" s="119"/>
    </row>
    <row r="243" spans="1:19" s="115" customFormat="1" ht="24" customHeight="1">
      <c r="A243" s="120"/>
      <c r="B243" s="119"/>
      <c r="C243" s="119"/>
      <c r="D243" s="119"/>
      <c r="E243" s="119"/>
      <c r="F243" s="121"/>
      <c r="G243" s="121"/>
      <c r="H243" s="121"/>
      <c r="I243" s="121"/>
      <c r="J243" s="121"/>
      <c r="K243" s="121"/>
      <c r="L243" s="121"/>
      <c r="M243" s="121"/>
      <c r="N243" s="119"/>
      <c r="O243" s="119"/>
      <c r="P243" s="119"/>
      <c r="Q243" s="119"/>
      <c r="R243" s="119"/>
      <c r="S243" s="119"/>
    </row>
    <row r="244" spans="1:19" s="115" customFormat="1" ht="20.25" customHeight="1">
      <c r="A244" s="120"/>
      <c r="B244" s="119"/>
      <c r="C244" s="119"/>
      <c r="D244" s="119"/>
      <c r="E244" s="119"/>
      <c r="F244" s="121"/>
      <c r="G244" s="121"/>
      <c r="H244" s="121"/>
      <c r="I244" s="121"/>
      <c r="J244" s="121"/>
      <c r="K244" s="121"/>
      <c r="L244" s="121"/>
      <c r="M244" s="121"/>
      <c r="N244" s="119"/>
      <c r="O244" s="119"/>
      <c r="P244" s="119"/>
      <c r="Q244" s="119"/>
      <c r="R244" s="119"/>
      <c r="S244" s="119"/>
    </row>
    <row r="245" spans="1:19" s="115" customFormat="1" ht="26.25" customHeight="1">
      <c r="A245" s="122"/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</row>
    <row r="246" spans="1:19" s="115" customFormat="1" ht="15.75" customHeight="1">
      <c r="A246" s="114"/>
      <c r="B246" s="12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20"/>
      <c r="O246" s="114"/>
      <c r="P246" s="120"/>
      <c r="Q246" s="114"/>
      <c r="R246" s="120"/>
      <c r="S246" s="114"/>
    </row>
    <row r="247" spans="1:19" s="115" customFormat="1" ht="15.75" customHeight="1">
      <c r="A247" s="114"/>
      <c r="B247" s="12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20"/>
      <c r="O247" s="114"/>
      <c r="P247" s="120"/>
      <c r="Q247" s="114"/>
      <c r="R247" s="120"/>
      <c r="S247" s="114"/>
    </row>
    <row r="248" spans="1:19" s="115" customFormat="1" ht="15.75" customHeight="1">
      <c r="A248" s="114"/>
      <c r="B248" s="12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20"/>
      <c r="O248" s="114"/>
      <c r="P248" s="120"/>
      <c r="Q248" s="114"/>
      <c r="R248" s="120"/>
      <c r="S248" s="114"/>
    </row>
    <row r="249" spans="1:19" s="115" customFormat="1" ht="15.75" customHeight="1">
      <c r="A249" s="114"/>
      <c r="B249" s="12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20"/>
      <c r="O249" s="114"/>
      <c r="P249" s="120"/>
      <c r="Q249" s="114"/>
      <c r="R249" s="120"/>
      <c r="S249" s="114"/>
    </row>
    <row r="250" spans="1:19" s="115" customFormat="1" ht="15.75" customHeight="1">
      <c r="A250" s="114"/>
      <c r="B250" s="12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20"/>
      <c r="O250" s="114"/>
      <c r="P250" s="120"/>
      <c r="Q250" s="114"/>
      <c r="R250" s="120"/>
      <c r="S250" s="114"/>
    </row>
    <row r="251" spans="1:19" s="115" customFormat="1" ht="15.75" customHeight="1">
      <c r="A251" s="114"/>
      <c r="B251" s="12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20"/>
      <c r="O251" s="114"/>
      <c r="P251" s="120"/>
      <c r="Q251" s="114"/>
      <c r="R251" s="120"/>
      <c r="S251" s="114"/>
    </row>
    <row r="252" spans="1:19" s="115" customFormat="1" ht="15.75" customHeight="1">
      <c r="A252" s="114"/>
      <c r="B252" s="12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20"/>
      <c r="O252" s="114"/>
      <c r="P252" s="120"/>
      <c r="Q252" s="114"/>
      <c r="R252" s="120"/>
      <c r="S252" s="114"/>
    </row>
    <row r="253" spans="1:19" s="115" customFormat="1" ht="15.75" customHeight="1">
      <c r="A253" s="114"/>
      <c r="B253" s="12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20"/>
      <c r="O253" s="114"/>
      <c r="P253" s="120"/>
      <c r="Q253" s="114"/>
      <c r="R253" s="120"/>
      <c r="S253" s="114"/>
    </row>
    <row r="254" spans="1:19" s="115" customFormat="1" ht="15.75" customHeight="1">
      <c r="A254" s="114"/>
      <c r="B254" s="12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20"/>
      <c r="O254" s="114"/>
      <c r="P254" s="120"/>
      <c r="Q254" s="114"/>
      <c r="R254" s="120"/>
      <c r="S254" s="114"/>
    </row>
    <row r="255" spans="1:19" s="115" customFormat="1" ht="15.75" customHeight="1">
      <c r="A255" s="114"/>
      <c r="B255" s="12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20"/>
      <c r="O255" s="114"/>
      <c r="P255" s="120"/>
      <c r="Q255" s="114"/>
      <c r="R255" s="120"/>
      <c r="S255" s="114"/>
    </row>
    <row r="256" spans="1:19" s="115" customFormat="1" ht="15.75" customHeight="1">
      <c r="A256" s="114"/>
      <c r="B256" s="12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20"/>
      <c r="O256" s="114"/>
      <c r="P256" s="120"/>
      <c r="Q256" s="114"/>
      <c r="R256" s="120"/>
      <c r="S256" s="114"/>
    </row>
    <row r="257" spans="1:19" s="115" customFormat="1" ht="15.75" customHeight="1">
      <c r="A257" s="114"/>
      <c r="B257" s="12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20"/>
      <c r="O257" s="114"/>
      <c r="P257" s="120"/>
      <c r="Q257" s="114"/>
      <c r="R257" s="120"/>
      <c r="S257" s="114"/>
    </row>
    <row r="258" spans="1:19" s="115" customFormat="1" ht="15.75" customHeight="1">
      <c r="A258" s="114"/>
      <c r="B258" s="12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20"/>
      <c r="O258" s="114"/>
      <c r="P258" s="120"/>
      <c r="Q258" s="114"/>
      <c r="R258" s="120"/>
      <c r="S258" s="114"/>
    </row>
    <row r="259" spans="1:19" s="115" customFormat="1" ht="15.75" customHeight="1">
      <c r="A259" s="114"/>
      <c r="B259" s="12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20"/>
      <c r="O259" s="114"/>
      <c r="P259" s="120"/>
      <c r="Q259" s="114"/>
      <c r="R259" s="120"/>
      <c r="S259" s="114"/>
    </row>
    <row r="260" spans="1:19" s="115" customFormat="1" ht="15.75" customHeight="1">
      <c r="A260" s="114"/>
      <c r="B260" s="12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20"/>
      <c r="O260" s="114"/>
      <c r="P260" s="120"/>
      <c r="Q260" s="114"/>
      <c r="R260" s="120"/>
      <c r="S260" s="114"/>
    </row>
    <row r="261" spans="1:19" s="115" customFormat="1" ht="15.75" customHeight="1">
      <c r="A261" s="114"/>
      <c r="B261" s="12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20"/>
      <c r="O261" s="114"/>
      <c r="P261" s="120"/>
      <c r="Q261" s="114"/>
      <c r="R261" s="120"/>
      <c r="S261" s="114"/>
    </row>
    <row r="262" spans="1:19" s="115" customFormat="1" ht="15.75" customHeight="1">
      <c r="A262" s="114"/>
      <c r="B262" s="12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20"/>
      <c r="O262" s="114"/>
      <c r="P262" s="120"/>
      <c r="Q262" s="114"/>
      <c r="R262" s="120"/>
      <c r="S262" s="114"/>
    </row>
    <row r="263" spans="1:19" s="115" customFormat="1" ht="15.75" customHeight="1">
      <c r="A263" s="114"/>
      <c r="B263" s="12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20"/>
      <c r="O263" s="114"/>
      <c r="P263" s="120"/>
      <c r="Q263" s="114"/>
      <c r="R263" s="120"/>
      <c r="S263" s="114"/>
    </row>
    <row r="264" spans="1:19" s="115" customFormat="1" ht="15.75" customHeight="1">
      <c r="A264" s="114"/>
      <c r="B264" s="12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20"/>
      <c r="O264" s="114"/>
      <c r="P264" s="120"/>
      <c r="Q264" s="114"/>
      <c r="R264" s="120"/>
      <c r="S264" s="114"/>
    </row>
    <row r="265" spans="1:19" s="115" customFormat="1" ht="15.75" customHeight="1">
      <c r="A265" s="114"/>
      <c r="B265" s="12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20"/>
      <c r="O265" s="114"/>
      <c r="P265" s="120"/>
      <c r="Q265" s="114"/>
      <c r="R265" s="120"/>
      <c r="S265" s="114"/>
    </row>
    <row r="266" spans="1:19" s="115" customFormat="1" ht="15.75" customHeight="1">
      <c r="A266" s="114"/>
      <c r="B266" s="12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20"/>
      <c r="O266" s="114"/>
      <c r="P266" s="120"/>
      <c r="Q266" s="114"/>
      <c r="R266" s="120"/>
      <c r="S266" s="114"/>
    </row>
    <row r="267" spans="1:19" s="115" customFormat="1" ht="15.75" customHeight="1">
      <c r="A267" s="114"/>
      <c r="B267" s="12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20"/>
      <c r="O267" s="114"/>
      <c r="P267" s="120"/>
      <c r="Q267" s="114"/>
      <c r="R267" s="120"/>
      <c r="S267" s="114"/>
    </row>
    <row r="268" spans="1:19" s="115" customFormat="1" ht="15.75" customHeight="1">
      <c r="A268" s="114"/>
      <c r="B268" s="12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20"/>
      <c r="O268" s="114"/>
      <c r="P268" s="120"/>
      <c r="Q268" s="114"/>
      <c r="R268" s="120"/>
      <c r="S268" s="114"/>
    </row>
    <row r="269" spans="1:19" s="115" customFormat="1" ht="15.75" customHeight="1">
      <c r="A269" s="114"/>
      <c r="B269" s="12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20"/>
      <c r="O269" s="114"/>
      <c r="P269" s="120"/>
      <c r="Q269" s="114"/>
      <c r="R269" s="120"/>
      <c r="S269" s="114"/>
    </row>
    <row r="270" spans="1:19" s="115" customFormat="1" ht="15.75" customHeight="1">
      <c r="A270" s="114"/>
      <c r="B270" s="12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20"/>
      <c r="O270" s="114"/>
      <c r="P270" s="120"/>
      <c r="Q270" s="114"/>
      <c r="R270" s="120"/>
      <c r="S270" s="114"/>
    </row>
    <row r="271" spans="1:19" s="115" customFormat="1" ht="15.75" customHeight="1">
      <c r="A271" s="114"/>
      <c r="B271" s="12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20"/>
      <c r="O271" s="114"/>
      <c r="P271" s="120"/>
      <c r="Q271" s="114"/>
      <c r="R271" s="120"/>
      <c r="S271" s="114"/>
    </row>
    <row r="272" spans="1:19" s="115" customFormat="1" ht="15.75" customHeight="1">
      <c r="A272" s="114"/>
      <c r="B272" s="12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20"/>
      <c r="O272" s="114"/>
      <c r="P272" s="120"/>
      <c r="Q272" s="114"/>
      <c r="R272" s="120"/>
      <c r="S272" s="114"/>
    </row>
    <row r="273" spans="1:19" s="115" customFormat="1" ht="15.75" customHeight="1">
      <c r="A273" s="114"/>
      <c r="B273" s="12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20"/>
      <c r="O273" s="114"/>
      <c r="P273" s="120"/>
      <c r="Q273" s="114"/>
      <c r="R273" s="120"/>
      <c r="S273" s="114"/>
    </row>
    <row r="274" spans="1:19" s="115" customFormat="1" ht="15.75" customHeight="1">
      <c r="A274" s="114"/>
      <c r="B274" s="12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20"/>
      <c r="O274" s="114"/>
      <c r="P274" s="120"/>
      <c r="Q274" s="114"/>
      <c r="R274" s="120"/>
      <c r="S274" s="114"/>
    </row>
    <row r="275" spans="1:19" s="115" customFormat="1" ht="15.75" customHeight="1">
      <c r="A275" s="114"/>
      <c r="B275" s="12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20"/>
      <c r="O275" s="114"/>
      <c r="P275" s="120"/>
      <c r="Q275" s="114"/>
      <c r="R275" s="120"/>
      <c r="S275" s="114"/>
    </row>
    <row r="276" spans="1:19" s="115" customFormat="1" ht="15.75" customHeight="1">
      <c r="A276" s="114"/>
      <c r="B276" s="12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20"/>
      <c r="O276" s="114"/>
      <c r="P276" s="120"/>
      <c r="Q276" s="114"/>
      <c r="R276" s="120"/>
      <c r="S276" s="114"/>
    </row>
    <row r="277" spans="1:19" s="115" customFormat="1" ht="15.75" customHeight="1">
      <c r="A277" s="114"/>
      <c r="B277" s="12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20"/>
      <c r="O277" s="114"/>
      <c r="P277" s="120"/>
      <c r="Q277" s="114"/>
      <c r="R277" s="120"/>
      <c r="S277" s="114"/>
    </row>
    <row r="278" spans="1:19" s="115" customFormat="1" ht="15.75" customHeight="1">
      <c r="A278" s="114"/>
      <c r="B278" s="12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20"/>
      <c r="O278" s="114"/>
      <c r="P278" s="120"/>
      <c r="Q278" s="114"/>
      <c r="R278" s="120"/>
      <c r="S278" s="114"/>
    </row>
    <row r="279" spans="1:19" s="115" customFormat="1" ht="15.75" customHeight="1">
      <c r="A279" s="117"/>
      <c r="B279" s="124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8"/>
      <c r="O279" s="117"/>
      <c r="P279" s="118"/>
      <c r="Q279" s="117"/>
      <c r="R279" s="118"/>
      <c r="S279" s="117"/>
    </row>
    <row r="280" spans="1:19" s="115" customFormat="1" ht="15.75">
      <c r="A280" s="125"/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</row>
    <row r="281" spans="1:19" s="115" customFormat="1" ht="15.75" customHeight="1">
      <c r="A281" s="126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20"/>
      <c r="O281" s="114"/>
      <c r="P281" s="120"/>
      <c r="Q281" s="114"/>
      <c r="R281" s="120"/>
      <c r="S281" s="114"/>
    </row>
    <row r="282" spans="1:19" s="115" customFormat="1" ht="15.75" customHeight="1">
      <c r="A282" s="126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20"/>
      <c r="O282" s="114"/>
      <c r="P282" s="120"/>
      <c r="Q282" s="114"/>
      <c r="R282" s="120"/>
      <c r="S282" s="114"/>
    </row>
    <row r="283" spans="1:19" s="115" customFormat="1" ht="15.75" customHeight="1">
      <c r="A283" s="126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20"/>
      <c r="O283" s="114"/>
      <c r="P283" s="120"/>
      <c r="Q283" s="114"/>
      <c r="R283" s="120"/>
      <c r="S283" s="114"/>
    </row>
    <row r="284" spans="1:19" s="115" customFormat="1" ht="15.75" customHeight="1">
      <c r="A284" s="126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20"/>
      <c r="O284" s="114"/>
      <c r="P284" s="120"/>
      <c r="Q284" s="114"/>
      <c r="R284" s="120"/>
      <c r="S284" s="114"/>
    </row>
    <row r="285" spans="1:19" s="115" customFormat="1" ht="15.75" customHeight="1">
      <c r="A285" s="126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20"/>
      <c r="O285" s="114"/>
      <c r="P285" s="120"/>
      <c r="Q285" s="114"/>
      <c r="R285" s="120"/>
      <c r="S285" s="114"/>
    </row>
    <row r="286" spans="1:19" s="115" customFormat="1" ht="15.75" customHeight="1">
      <c r="A286" s="126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20"/>
      <c r="O286" s="114"/>
      <c r="P286" s="120"/>
      <c r="Q286" s="114"/>
      <c r="R286" s="120"/>
      <c r="S286" s="114"/>
    </row>
    <row r="287" spans="1:19" s="115" customFormat="1" ht="15.75" customHeight="1">
      <c r="A287" s="126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20"/>
      <c r="O287" s="114"/>
      <c r="P287" s="120"/>
      <c r="Q287" s="114"/>
      <c r="R287" s="120"/>
      <c r="S287" s="114"/>
    </row>
    <row r="288" spans="1:19" s="115" customFormat="1" ht="15.75" customHeight="1">
      <c r="A288" s="126"/>
      <c r="B288" s="127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20"/>
      <c r="O288" s="114"/>
      <c r="P288" s="120"/>
      <c r="Q288" s="114"/>
      <c r="R288" s="120"/>
      <c r="S288" s="114"/>
    </row>
    <row r="289" spans="1:19" s="115" customFormat="1" ht="15.75" customHeight="1">
      <c r="A289" s="126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20"/>
      <c r="O289" s="114"/>
      <c r="P289" s="120"/>
      <c r="Q289" s="114"/>
      <c r="R289" s="120"/>
      <c r="S289" s="114"/>
    </row>
    <row r="290" spans="1:19" s="115" customFormat="1" ht="15.75" customHeight="1">
      <c r="A290" s="126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20"/>
      <c r="O290" s="114"/>
      <c r="P290" s="120"/>
      <c r="Q290" s="114"/>
      <c r="R290" s="120"/>
      <c r="S290" s="114"/>
    </row>
    <row r="291" spans="1:19" s="115" customFormat="1" ht="15.75" customHeight="1">
      <c r="A291" s="126"/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20"/>
      <c r="O291" s="114"/>
      <c r="P291" s="120"/>
      <c r="Q291" s="114"/>
      <c r="R291" s="120"/>
      <c r="S291" s="114"/>
    </row>
    <row r="292" spans="1:19" s="115" customFormat="1" ht="15.75" customHeight="1">
      <c r="A292" s="126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20"/>
      <c r="O292" s="114"/>
      <c r="P292" s="120"/>
      <c r="Q292" s="114"/>
      <c r="R292" s="120"/>
      <c r="S292" s="114"/>
    </row>
    <row r="293" spans="1:19" s="115" customFormat="1" ht="15.75" customHeight="1">
      <c r="A293" s="126"/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20"/>
      <c r="O293" s="114"/>
      <c r="P293" s="120"/>
      <c r="Q293" s="114"/>
      <c r="R293" s="120"/>
      <c r="S293" s="114"/>
    </row>
    <row r="294" spans="1:19" s="115" customFormat="1" ht="15.75" customHeight="1">
      <c r="A294" s="126"/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20"/>
      <c r="O294" s="114"/>
      <c r="P294" s="120"/>
      <c r="Q294" s="114"/>
      <c r="R294" s="120"/>
      <c r="S294" s="114"/>
    </row>
    <row r="295" spans="1:19" s="115" customFormat="1" ht="15.75" customHeight="1">
      <c r="A295" s="126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20"/>
      <c r="O295" s="114"/>
      <c r="P295" s="120"/>
      <c r="Q295" s="114"/>
      <c r="R295" s="120"/>
      <c r="S295" s="114"/>
    </row>
    <row r="296" spans="1:19" s="115" customFormat="1" ht="15.75" customHeight="1">
      <c r="A296" s="126"/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20"/>
      <c r="O296" s="114"/>
      <c r="P296" s="120"/>
      <c r="Q296" s="114"/>
      <c r="R296" s="120"/>
      <c r="S296" s="114"/>
    </row>
    <row r="297" spans="1:19" s="115" customFormat="1" ht="15.75" customHeight="1">
      <c r="A297" s="126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20"/>
      <c r="O297" s="114"/>
      <c r="P297" s="120"/>
      <c r="Q297" s="114"/>
      <c r="R297" s="120"/>
      <c r="S297" s="114"/>
    </row>
    <row r="298" spans="1:19" s="115" customFormat="1" ht="15.75" customHeight="1">
      <c r="A298" s="126"/>
      <c r="B298" s="128"/>
      <c r="C298" s="114"/>
      <c r="D298" s="114"/>
      <c r="E298" s="114"/>
      <c r="F298" s="129"/>
      <c r="G298" s="129"/>
      <c r="H298" s="129"/>
      <c r="I298" s="129"/>
      <c r="J298" s="129"/>
      <c r="K298" s="129"/>
      <c r="L298" s="129"/>
      <c r="M298" s="129"/>
      <c r="N298" s="120"/>
      <c r="O298" s="129"/>
      <c r="P298" s="120"/>
      <c r="Q298" s="129"/>
      <c r="R298" s="120"/>
      <c r="S298" s="129"/>
    </row>
    <row r="299" spans="1:19" s="115" customFormat="1" ht="15.75" customHeight="1">
      <c r="A299" s="126"/>
      <c r="B299" s="119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20"/>
      <c r="O299" s="114"/>
      <c r="P299" s="120"/>
      <c r="Q299" s="114"/>
      <c r="R299" s="120"/>
      <c r="S299" s="114"/>
    </row>
    <row r="300" spans="1:19" s="115" customFormat="1" ht="15.75" customHeight="1">
      <c r="A300" s="126"/>
      <c r="B300" s="128"/>
      <c r="C300" s="114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0"/>
      <c r="O300" s="128"/>
      <c r="P300" s="120"/>
      <c r="Q300" s="128"/>
      <c r="R300" s="120"/>
      <c r="S300" s="128"/>
    </row>
    <row r="301" spans="1:19" s="115" customFormat="1" ht="15.75" customHeight="1">
      <c r="A301" s="130"/>
      <c r="B301" s="130"/>
      <c r="C301" s="130"/>
      <c r="D301" s="130"/>
      <c r="E301" s="130"/>
      <c r="F301" s="131"/>
      <c r="G301" s="131"/>
      <c r="H301" s="131"/>
      <c r="I301" s="131"/>
      <c r="J301" s="131"/>
      <c r="K301" s="131"/>
      <c r="L301" s="131"/>
      <c r="M301" s="131"/>
      <c r="N301" s="132"/>
      <c r="O301" s="132"/>
      <c r="P301" s="132"/>
      <c r="Q301" s="132"/>
      <c r="R301" s="132"/>
      <c r="S301" s="132"/>
    </row>
    <row r="302" spans="1:19" s="115" customFormat="1" ht="15.75" customHeight="1">
      <c r="A302" s="130"/>
      <c r="B302" s="130"/>
      <c r="C302" s="130"/>
      <c r="D302" s="130"/>
      <c r="E302" s="130"/>
      <c r="F302" s="131"/>
      <c r="G302" s="131"/>
      <c r="H302" s="131"/>
      <c r="I302" s="131"/>
      <c r="J302" s="131"/>
      <c r="K302" s="131"/>
      <c r="L302" s="131"/>
      <c r="M302" s="131"/>
      <c r="N302" s="132"/>
      <c r="O302" s="132"/>
      <c r="P302" s="132"/>
      <c r="Q302" s="132"/>
      <c r="R302" s="132"/>
      <c r="S302" s="132"/>
    </row>
  </sheetData>
  <sheetProtection/>
  <mergeCells count="15">
    <mergeCell ref="E9:F9"/>
    <mergeCell ref="G9:H9"/>
    <mergeCell ref="I9:J9"/>
    <mergeCell ref="M9:O9"/>
    <mergeCell ref="K9:L9"/>
    <mergeCell ref="A9:A10"/>
    <mergeCell ref="B9:B10"/>
    <mergeCell ref="C9:C10"/>
    <mergeCell ref="D9:D10"/>
    <mergeCell ref="A54:D54"/>
    <mergeCell ref="A1:B1"/>
    <mergeCell ref="A3:C3"/>
    <mergeCell ref="A4:C4"/>
    <mergeCell ref="A7:O7"/>
    <mergeCell ref="A6:O6"/>
  </mergeCells>
  <printOptions/>
  <pageMargins left="0.17" right="0.16" top="0.19" bottom="0.22" header="0.5" footer="0.5"/>
  <pageSetup horizontalDpi="600" verticalDpi="600" orientation="landscape" paperSize="9" scale="55" r:id="rId1"/>
  <colBreaks count="1" manualBreakCount="1">
    <brk id="1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70" zoomScaleNormal="70" zoomScalePageLayoutView="0" workbookViewId="0" topLeftCell="A1">
      <selection activeCell="I26" sqref="I26:J26"/>
    </sheetView>
  </sheetViews>
  <sheetFormatPr defaultColWidth="9.00390625" defaultRowHeight="12.75"/>
  <cols>
    <col min="1" max="1" width="4.75390625" style="257" customWidth="1"/>
    <col min="2" max="2" width="34.00390625" style="257" customWidth="1"/>
    <col min="3" max="3" width="9.625" style="257" customWidth="1"/>
    <col min="4" max="4" width="16.375" style="260" customWidth="1"/>
    <col min="5" max="5" width="11.00390625" style="258" customWidth="1"/>
    <col min="6" max="6" width="15.75390625" style="259" customWidth="1"/>
    <col min="7" max="7" width="11.00390625" style="258" customWidth="1"/>
    <col min="8" max="8" width="17.875" style="261" customWidth="1"/>
    <col min="9" max="9" width="10.00390625" style="258" customWidth="1"/>
    <col min="10" max="10" width="16.625" style="261" customWidth="1"/>
    <col min="11" max="11" width="7.625" style="258" customWidth="1"/>
    <col min="12" max="12" width="16.625" style="261" customWidth="1"/>
    <col min="13" max="13" width="7.625" style="258" customWidth="1"/>
    <col min="14" max="14" width="16.625" style="261" customWidth="1"/>
    <col min="15" max="16384" width="9.125" style="257" customWidth="1"/>
  </cols>
  <sheetData>
    <row r="1" spans="1:14" ht="15" customHeight="1">
      <c r="A1" s="352" t="s">
        <v>384</v>
      </c>
      <c r="B1" s="352"/>
      <c r="C1" s="178"/>
      <c r="D1" s="257"/>
      <c r="G1" s="260"/>
      <c r="L1" s="84"/>
      <c r="M1" s="183"/>
      <c r="N1" s="183" t="s">
        <v>385</v>
      </c>
    </row>
    <row r="2" spans="1:14" ht="15" customHeight="1">
      <c r="A2" s="190" t="s">
        <v>386</v>
      </c>
      <c r="B2" s="190"/>
      <c r="C2" s="190"/>
      <c r="D2" s="257"/>
      <c r="G2" s="260"/>
      <c r="L2" s="84"/>
      <c r="M2" s="183"/>
      <c r="N2" s="183" t="s">
        <v>387</v>
      </c>
    </row>
    <row r="3" spans="1:14" ht="15" customHeight="1">
      <c r="A3" s="352" t="s">
        <v>388</v>
      </c>
      <c r="B3" s="352"/>
      <c r="C3" s="352"/>
      <c r="D3" s="257"/>
      <c r="G3" s="260"/>
      <c r="L3" s="84"/>
      <c r="M3" s="183"/>
      <c r="N3" s="183" t="s">
        <v>389</v>
      </c>
    </row>
    <row r="4" spans="1:14" ht="15" customHeight="1">
      <c r="A4" s="352" t="s">
        <v>585</v>
      </c>
      <c r="B4" s="352"/>
      <c r="C4" s="352"/>
      <c r="D4" s="257"/>
      <c r="G4" s="260"/>
      <c r="L4" s="84"/>
      <c r="M4" s="183"/>
      <c r="N4" s="183" t="s">
        <v>586</v>
      </c>
    </row>
    <row r="5" ht="9.75" customHeight="1"/>
    <row r="6" spans="1:14" ht="13.5" customHeight="1">
      <c r="A6" s="397" t="s">
        <v>454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</row>
    <row r="7" spans="1:14" ht="27.75" customHeight="1">
      <c r="A7" s="396" t="s">
        <v>666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</row>
    <row r="8" ht="10.5" customHeight="1"/>
    <row r="9" spans="1:14" ht="23.25" customHeight="1">
      <c r="A9" s="398" t="s">
        <v>174</v>
      </c>
      <c r="B9" s="398" t="s">
        <v>175</v>
      </c>
      <c r="C9" s="398" t="s">
        <v>176</v>
      </c>
      <c r="D9" s="400" t="s">
        <v>456</v>
      </c>
      <c r="E9" s="398" t="s">
        <v>457</v>
      </c>
      <c r="F9" s="398"/>
      <c r="G9" s="399" t="s">
        <v>458</v>
      </c>
      <c r="H9" s="399"/>
      <c r="I9" s="399" t="s">
        <v>459</v>
      </c>
      <c r="J9" s="399"/>
      <c r="K9" s="399" t="s">
        <v>460</v>
      </c>
      <c r="L9" s="399"/>
      <c r="M9" s="399" t="s">
        <v>461</v>
      </c>
      <c r="N9" s="399"/>
    </row>
    <row r="10" spans="1:14" ht="21.75" customHeight="1">
      <c r="A10" s="398"/>
      <c r="B10" s="398"/>
      <c r="C10" s="398"/>
      <c r="D10" s="400"/>
      <c r="E10" s="436" t="s">
        <v>152</v>
      </c>
      <c r="F10" s="437"/>
      <c r="G10" s="265" t="s">
        <v>152</v>
      </c>
      <c r="H10" s="266" t="s">
        <v>46</v>
      </c>
      <c r="I10" s="265" t="s">
        <v>152</v>
      </c>
      <c r="J10" s="266" t="s">
        <v>46</v>
      </c>
      <c r="K10" s="438" t="s">
        <v>152</v>
      </c>
      <c r="L10" s="439"/>
      <c r="M10" s="438" t="s">
        <v>152</v>
      </c>
      <c r="N10" s="439"/>
    </row>
    <row r="11" spans="1:14" ht="15.75" customHeight="1">
      <c r="A11" s="265">
        <v>1</v>
      </c>
      <c r="B11" s="344" t="s">
        <v>640</v>
      </c>
      <c r="C11" s="265" t="s">
        <v>211</v>
      </c>
      <c r="D11" s="268">
        <f>F11/E11</f>
        <v>0</v>
      </c>
      <c r="E11" s="438">
        <v>1460</v>
      </c>
      <c r="F11" s="439"/>
      <c r="G11" s="438">
        <f>E11/4</f>
        <v>365</v>
      </c>
      <c r="H11" s="439"/>
      <c r="I11" s="438">
        <f>E11/4</f>
        <v>365</v>
      </c>
      <c r="J11" s="439"/>
      <c r="K11" s="438">
        <f>E11/4</f>
        <v>365</v>
      </c>
      <c r="L11" s="439"/>
      <c r="M11" s="438">
        <f>E11/4</f>
        <v>365</v>
      </c>
      <c r="N11" s="439"/>
    </row>
    <row r="12" spans="1:14" ht="15.75" customHeight="1">
      <c r="A12" s="265">
        <v>2</v>
      </c>
      <c r="B12" s="344" t="s">
        <v>641</v>
      </c>
      <c r="C12" s="265" t="s">
        <v>211</v>
      </c>
      <c r="D12" s="268">
        <f aca="true" t="shared" si="0" ref="D12:D33">F12/E12</f>
        <v>0</v>
      </c>
      <c r="E12" s="438">
        <v>30</v>
      </c>
      <c r="F12" s="439"/>
      <c r="G12" s="438">
        <f aca="true" t="shared" si="1" ref="G12:G33">E12/4</f>
        <v>7.5</v>
      </c>
      <c r="H12" s="439"/>
      <c r="I12" s="438">
        <f aca="true" t="shared" si="2" ref="I12:I33">E12/4</f>
        <v>7.5</v>
      </c>
      <c r="J12" s="439"/>
      <c r="K12" s="438">
        <f aca="true" t="shared" si="3" ref="K12:K33">E12/4</f>
        <v>7.5</v>
      </c>
      <c r="L12" s="439"/>
      <c r="M12" s="438">
        <f aca="true" t="shared" si="4" ref="M12:M33">E12/4</f>
        <v>7.5</v>
      </c>
      <c r="N12" s="439"/>
    </row>
    <row r="13" spans="1:14" ht="15.75" customHeight="1">
      <c r="A13" s="265">
        <v>3</v>
      </c>
      <c r="B13" s="344" t="s">
        <v>642</v>
      </c>
      <c r="C13" s="265" t="s">
        <v>211</v>
      </c>
      <c r="D13" s="268">
        <f t="shared" si="0"/>
        <v>0</v>
      </c>
      <c r="E13" s="438">
        <v>80</v>
      </c>
      <c r="F13" s="439"/>
      <c r="G13" s="438">
        <f t="shared" si="1"/>
        <v>20</v>
      </c>
      <c r="H13" s="439"/>
      <c r="I13" s="438">
        <f t="shared" si="2"/>
        <v>20</v>
      </c>
      <c r="J13" s="439"/>
      <c r="K13" s="438">
        <f t="shared" si="3"/>
        <v>20</v>
      </c>
      <c r="L13" s="439"/>
      <c r="M13" s="438">
        <f t="shared" si="4"/>
        <v>20</v>
      </c>
      <c r="N13" s="439"/>
    </row>
    <row r="14" spans="1:14" ht="15.75" customHeight="1">
      <c r="A14" s="265">
        <v>4</v>
      </c>
      <c r="B14" s="344" t="s">
        <v>643</v>
      </c>
      <c r="C14" s="265" t="s">
        <v>211</v>
      </c>
      <c r="D14" s="268">
        <f t="shared" si="0"/>
        <v>0</v>
      </c>
      <c r="E14" s="438">
        <v>200</v>
      </c>
      <c r="F14" s="439"/>
      <c r="G14" s="438">
        <f t="shared" si="1"/>
        <v>50</v>
      </c>
      <c r="H14" s="439"/>
      <c r="I14" s="438">
        <f t="shared" si="2"/>
        <v>50</v>
      </c>
      <c r="J14" s="439"/>
      <c r="K14" s="438">
        <f t="shared" si="3"/>
        <v>50</v>
      </c>
      <c r="L14" s="439"/>
      <c r="M14" s="438">
        <f t="shared" si="4"/>
        <v>50</v>
      </c>
      <c r="N14" s="439"/>
    </row>
    <row r="15" spans="1:14" ht="15.75" customHeight="1">
      <c r="A15" s="265">
        <v>5</v>
      </c>
      <c r="B15" s="344" t="s">
        <v>644</v>
      </c>
      <c r="C15" s="265" t="s">
        <v>211</v>
      </c>
      <c r="D15" s="268">
        <f t="shared" si="0"/>
        <v>0</v>
      </c>
      <c r="E15" s="438">
        <v>100</v>
      </c>
      <c r="F15" s="439"/>
      <c r="G15" s="438">
        <f t="shared" si="1"/>
        <v>25</v>
      </c>
      <c r="H15" s="439"/>
      <c r="I15" s="438">
        <f t="shared" si="2"/>
        <v>25</v>
      </c>
      <c r="J15" s="439"/>
      <c r="K15" s="438">
        <f t="shared" si="3"/>
        <v>25</v>
      </c>
      <c r="L15" s="439"/>
      <c r="M15" s="438">
        <f t="shared" si="4"/>
        <v>25</v>
      </c>
      <c r="N15" s="439"/>
    </row>
    <row r="16" spans="1:14" ht="15.75" customHeight="1">
      <c r="A16" s="265">
        <v>6</v>
      </c>
      <c r="B16" s="344" t="s">
        <v>645</v>
      </c>
      <c r="C16" s="265" t="s">
        <v>211</v>
      </c>
      <c r="D16" s="268">
        <f t="shared" si="0"/>
        <v>0</v>
      </c>
      <c r="E16" s="438">
        <v>200</v>
      </c>
      <c r="F16" s="439"/>
      <c r="G16" s="438">
        <f t="shared" si="1"/>
        <v>50</v>
      </c>
      <c r="H16" s="439"/>
      <c r="I16" s="438">
        <f t="shared" si="2"/>
        <v>50</v>
      </c>
      <c r="J16" s="439"/>
      <c r="K16" s="438">
        <f t="shared" si="3"/>
        <v>50</v>
      </c>
      <c r="L16" s="439"/>
      <c r="M16" s="438">
        <f t="shared" si="4"/>
        <v>50</v>
      </c>
      <c r="N16" s="439"/>
    </row>
    <row r="17" spans="1:14" ht="15.75" customHeight="1">
      <c r="A17" s="265">
        <v>7</v>
      </c>
      <c r="B17" s="344" t="s">
        <v>646</v>
      </c>
      <c r="C17" s="265" t="s">
        <v>211</v>
      </c>
      <c r="D17" s="268">
        <f t="shared" si="0"/>
        <v>0</v>
      </c>
      <c r="E17" s="438">
        <v>2</v>
      </c>
      <c r="F17" s="439"/>
      <c r="G17" s="438">
        <f t="shared" si="1"/>
        <v>0.5</v>
      </c>
      <c r="H17" s="439"/>
      <c r="I17" s="438">
        <f t="shared" si="2"/>
        <v>0.5</v>
      </c>
      <c r="J17" s="439"/>
      <c r="K17" s="438">
        <f t="shared" si="3"/>
        <v>0.5</v>
      </c>
      <c r="L17" s="439"/>
      <c r="M17" s="438">
        <f t="shared" si="4"/>
        <v>0.5</v>
      </c>
      <c r="N17" s="439"/>
    </row>
    <row r="18" spans="1:14" ht="15.75" customHeight="1">
      <c r="A18" s="265">
        <v>8</v>
      </c>
      <c r="B18" s="344" t="s">
        <v>647</v>
      </c>
      <c r="C18" s="265" t="s">
        <v>211</v>
      </c>
      <c r="D18" s="268">
        <f t="shared" si="0"/>
        <v>0</v>
      </c>
      <c r="E18" s="438">
        <v>4</v>
      </c>
      <c r="F18" s="439"/>
      <c r="G18" s="438">
        <f t="shared" si="1"/>
        <v>1</v>
      </c>
      <c r="H18" s="439"/>
      <c r="I18" s="438">
        <f t="shared" si="2"/>
        <v>1</v>
      </c>
      <c r="J18" s="439"/>
      <c r="K18" s="438">
        <f t="shared" si="3"/>
        <v>1</v>
      </c>
      <c r="L18" s="439"/>
      <c r="M18" s="438">
        <f t="shared" si="4"/>
        <v>1</v>
      </c>
      <c r="N18" s="439"/>
    </row>
    <row r="19" spans="1:14" ht="15.75" customHeight="1">
      <c r="A19" s="265">
        <v>9</v>
      </c>
      <c r="B19" s="344" t="s">
        <v>648</v>
      </c>
      <c r="C19" s="265" t="s">
        <v>211</v>
      </c>
      <c r="D19" s="268">
        <f t="shared" si="0"/>
        <v>0</v>
      </c>
      <c r="E19" s="438">
        <v>4</v>
      </c>
      <c r="F19" s="439"/>
      <c r="G19" s="438">
        <f t="shared" si="1"/>
        <v>1</v>
      </c>
      <c r="H19" s="439"/>
      <c r="I19" s="438">
        <f t="shared" si="2"/>
        <v>1</v>
      </c>
      <c r="J19" s="439"/>
      <c r="K19" s="438">
        <f t="shared" si="3"/>
        <v>1</v>
      </c>
      <c r="L19" s="439"/>
      <c r="M19" s="438">
        <f t="shared" si="4"/>
        <v>1</v>
      </c>
      <c r="N19" s="439"/>
    </row>
    <row r="20" spans="1:14" ht="15.75" customHeight="1">
      <c r="A20" s="265">
        <v>10</v>
      </c>
      <c r="B20" s="344" t="s">
        <v>649</v>
      </c>
      <c r="C20" s="265" t="s">
        <v>211</v>
      </c>
      <c r="D20" s="268">
        <f t="shared" si="0"/>
        <v>0</v>
      </c>
      <c r="E20" s="438">
        <v>500</v>
      </c>
      <c r="F20" s="439"/>
      <c r="G20" s="438">
        <f t="shared" si="1"/>
        <v>125</v>
      </c>
      <c r="H20" s="439"/>
      <c r="I20" s="438">
        <f t="shared" si="2"/>
        <v>125</v>
      </c>
      <c r="J20" s="439"/>
      <c r="K20" s="438">
        <f t="shared" si="3"/>
        <v>125</v>
      </c>
      <c r="L20" s="439"/>
      <c r="M20" s="438">
        <f t="shared" si="4"/>
        <v>125</v>
      </c>
      <c r="N20" s="439"/>
    </row>
    <row r="21" spans="1:14" ht="15.75" customHeight="1">
      <c r="A21" s="265">
        <v>11</v>
      </c>
      <c r="B21" s="344" t="s">
        <v>650</v>
      </c>
      <c r="C21" s="265" t="s">
        <v>663</v>
      </c>
      <c r="D21" s="268">
        <f t="shared" si="0"/>
        <v>0</v>
      </c>
      <c r="E21" s="438">
        <v>20</v>
      </c>
      <c r="F21" s="439"/>
      <c r="G21" s="438">
        <f t="shared" si="1"/>
        <v>5</v>
      </c>
      <c r="H21" s="439"/>
      <c r="I21" s="438">
        <f t="shared" si="2"/>
        <v>5</v>
      </c>
      <c r="J21" s="439"/>
      <c r="K21" s="438">
        <f t="shared" si="3"/>
        <v>5</v>
      </c>
      <c r="L21" s="439"/>
      <c r="M21" s="438">
        <f t="shared" si="4"/>
        <v>5</v>
      </c>
      <c r="N21" s="439"/>
    </row>
    <row r="22" spans="1:14" ht="15.75" customHeight="1">
      <c r="A22" s="265">
        <v>12</v>
      </c>
      <c r="B22" s="344" t="s">
        <v>651</v>
      </c>
      <c r="C22" s="265" t="s">
        <v>211</v>
      </c>
      <c r="D22" s="268">
        <f t="shared" si="0"/>
        <v>0</v>
      </c>
      <c r="E22" s="438">
        <v>20</v>
      </c>
      <c r="F22" s="439"/>
      <c r="G22" s="438">
        <f t="shared" si="1"/>
        <v>5</v>
      </c>
      <c r="H22" s="439"/>
      <c r="I22" s="438">
        <f t="shared" si="2"/>
        <v>5</v>
      </c>
      <c r="J22" s="439"/>
      <c r="K22" s="438">
        <f t="shared" si="3"/>
        <v>5</v>
      </c>
      <c r="L22" s="439"/>
      <c r="M22" s="438">
        <f t="shared" si="4"/>
        <v>5</v>
      </c>
      <c r="N22" s="439"/>
    </row>
    <row r="23" spans="1:14" ht="15.75" customHeight="1">
      <c r="A23" s="265">
        <v>13</v>
      </c>
      <c r="B23" s="344" t="s">
        <v>195</v>
      </c>
      <c r="C23" s="265" t="s">
        <v>2</v>
      </c>
      <c r="D23" s="268">
        <f t="shared" si="0"/>
        <v>0</v>
      </c>
      <c r="E23" s="438">
        <v>20</v>
      </c>
      <c r="F23" s="439"/>
      <c r="G23" s="438">
        <f t="shared" si="1"/>
        <v>5</v>
      </c>
      <c r="H23" s="439"/>
      <c r="I23" s="438">
        <f t="shared" si="2"/>
        <v>5</v>
      </c>
      <c r="J23" s="439"/>
      <c r="K23" s="438">
        <f t="shared" si="3"/>
        <v>5</v>
      </c>
      <c r="L23" s="439"/>
      <c r="M23" s="438">
        <f t="shared" si="4"/>
        <v>5</v>
      </c>
      <c r="N23" s="439"/>
    </row>
    <row r="24" spans="1:14" ht="15.75" customHeight="1">
      <c r="A24" s="265">
        <v>14</v>
      </c>
      <c r="B24" s="344" t="s">
        <v>652</v>
      </c>
      <c r="C24" s="265" t="s">
        <v>211</v>
      </c>
      <c r="D24" s="268">
        <f t="shared" si="0"/>
        <v>0</v>
      </c>
      <c r="E24" s="438">
        <v>200</v>
      </c>
      <c r="F24" s="439"/>
      <c r="G24" s="438">
        <f t="shared" si="1"/>
        <v>50</v>
      </c>
      <c r="H24" s="439"/>
      <c r="I24" s="438">
        <f t="shared" si="2"/>
        <v>50</v>
      </c>
      <c r="J24" s="439"/>
      <c r="K24" s="438">
        <f t="shared" si="3"/>
        <v>50</v>
      </c>
      <c r="L24" s="439"/>
      <c r="M24" s="438">
        <f t="shared" si="4"/>
        <v>50</v>
      </c>
      <c r="N24" s="439"/>
    </row>
    <row r="25" spans="1:14" ht="15.75" customHeight="1">
      <c r="A25" s="265">
        <v>15</v>
      </c>
      <c r="B25" s="344" t="s">
        <v>653</v>
      </c>
      <c r="C25" s="265" t="s">
        <v>211</v>
      </c>
      <c r="D25" s="268">
        <f t="shared" si="0"/>
        <v>0</v>
      </c>
      <c r="E25" s="438">
        <v>23</v>
      </c>
      <c r="F25" s="439"/>
      <c r="G25" s="438">
        <f t="shared" si="1"/>
        <v>5.75</v>
      </c>
      <c r="H25" s="439"/>
      <c r="I25" s="438">
        <f t="shared" si="2"/>
        <v>5.75</v>
      </c>
      <c r="J25" s="439"/>
      <c r="K25" s="438">
        <f t="shared" si="3"/>
        <v>5.75</v>
      </c>
      <c r="L25" s="439"/>
      <c r="M25" s="438">
        <f t="shared" si="4"/>
        <v>5.75</v>
      </c>
      <c r="N25" s="439"/>
    </row>
    <row r="26" spans="1:14" ht="15.75" customHeight="1">
      <c r="A26" s="265">
        <v>16</v>
      </c>
      <c r="B26" s="344" t="s">
        <v>654</v>
      </c>
      <c r="C26" s="265" t="s">
        <v>211</v>
      </c>
      <c r="D26" s="268">
        <f t="shared" si="0"/>
        <v>0</v>
      </c>
      <c r="E26" s="438">
        <v>25</v>
      </c>
      <c r="F26" s="439"/>
      <c r="G26" s="438">
        <f t="shared" si="1"/>
        <v>6.25</v>
      </c>
      <c r="H26" s="439"/>
      <c r="I26" s="438">
        <f t="shared" si="2"/>
        <v>6.25</v>
      </c>
      <c r="J26" s="439"/>
      <c r="K26" s="438">
        <f t="shared" si="3"/>
        <v>6.25</v>
      </c>
      <c r="L26" s="439"/>
      <c r="M26" s="438">
        <f t="shared" si="4"/>
        <v>6.25</v>
      </c>
      <c r="N26" s="439"/>
    </row>
    <row r="27" spans="1:14" ht="15.75" customHeight="1">
      <c r="A27" s="265">
        <v>17</v>
      </c>
      <c r="B27" s="344" t="s">
        <v>655</v>
      </c>
      <c r="C27" s="265" t="s">
        <v>3</v>
      </c>
      <c r="D27" s="268">
        <f t="shared" si="0"/>
        <v>0</v>
      </c>
      <c r="E27" s="438">
        <v>20</v>
      </c>
      <c r="F27" s="439"/>
      <c r="G27" s="438">
        <f t="shared" si="1"/>
        <v>5</v>
      </c>
      <c r="H27" s="439"/>
      <c r="I27" s="438">
        <f t="shared" si="2"/>
        <v>5</v>
      </c>
      <c r="J27" s="439"/>
      <c r="K27" s="438">
        <f t="shared" si="3"/>
        <v>5</v>
      </c>
      <c r="L27" s="439"/>
      <c r="M27" s="438">
        <f t="shared" si="4"/>
        <v>5</v>
      </c>
      <c r="N27" s="439"/>
    </row>
    <row r="28" spans="1:14" ht="15.75" customHeight="1">
      <c r="A28" s="265">
        <v>18</v>
      </c>
      <c r="B28" s="344" t="s">
        <v>656</v>
      </c>
      <c r="C28" s="265" t="s">
        <v>3</v>
      </c>
      <c r="D28" s="268">
        <f t="shared" si="0"/>
        <v>0</v>
      </c>
      <c r="E28" s="438">
        <v>50</v>
      </c>
      <c r="F28" s="439"/>
      <c r="G28" s="438">
        <f t="shared" si="1"/>
        <v>12.5</v>
      </c>
      <c r="H28" s="439"/>
      <c r="I28" s="438">
        <f t="shared" si="2"/>
        <v>12.5</v>
      </c>
      <c r="J28" s="439"/>
      <c r="K28" s="438">
        <f t="shared" si="3"/>
        <v>12.5</v>
      </c>
      <c r="L28" s="439"/>
      <c r="M28" s="438">
        <f t="shared" si="4"/>
        <v>12.5</v>
      </c>
      <c r="N28" s="439"/>
    </row>
    <row r="29" spans="1:14" ht="15.75" customHeight="1">
      <c r="A29" s="265">
        <v>19</v>
      </c>
      <c r="B29" s="344" t="s">
        <v>657</v>
      </c>
      <c r="C29" s="265" t="s">
        <v>211</v>
      </c>
      <c r="D29" s="268">
        <f t="shared" si="0"/>
        <v>0</v>
      </c>
      <c r="E29" s="438">
        <v>2604</v>
      </c>
      <c r="F29" s="439"/>
      <c r="G29" s="438">
        <f t="shared" si="1"/>
        <v>651</v>
      </c>
      <c r="H29" s="439"/>
      <c r="I29" s="438">
        <f t="shared" si="2"/>
        <v>651</v>
      </c>
      <c r="J29" s="439"/>
      <c r="K29" s="438">
        <f t="shared" si="3"/>
        <v>651</v>
      </c>
      <c r="L29" s="439"/>
      <c r="M29" s="438">
        <f t="shared" si="4"/>
        <v>651</v>
      </c>
      <c r="N29" s="439"/>
    </row>
    <row r="30" spans="1:14" ht="15.75" customHeight="1">
      <c r="A30" s="265">
        <v>20</v>
      </c>
      <c r="B30" s="344" t="s">
        <v>658</v>
      </c>
      <c r="C30" s="265" t="s">
        <v>664</v>
      </c>
      <c r="D30" s="268">
        <f t="shared" si="0"/>
        <v>0</v>
      </c>
      <c r="E30" s="438">
        <v>200</v>
      </c>
      <c r="F30" s="439"/>
      <c r="G30" s="438">
        <f t="shared" si="1"/>
        <v>50</v>
      </c>
      <c r="H30" s="439"/>
      <c r="I30" s="438">
        <f t="shared" si="2"/>
        <v>50</v>
      </c>
      <c r="J30" s="439"/>
      <c r="K30" s="438">
        <f t="shared" si="3"/>
        <v>50</v>
      </c>
      <c r="L30" s="439"/>
      <c r="M30" s="438">
        <f t="shared" si="4"/>
        <v>50</v>
      </c>
      <c r="N30" s="439"/>
    </row>
    <row r="31" spans="1:14" ht="15.75" customHeight="1">
      <c r="A31" s="265">
        <v>21</v>
      </c>
      <c r="B31" s="344" t="s">
        <v>659</v>
      </c>
      <c r="C31" s="265" t="s">
        <v>211</v>
      </c>
      <c r="D31" s="268">
        <f t="shared" si="0"/>
        <v>0</v>
      </c>
      <c r="E31" s="438">
        <v>5400</v>
      </c>
      <c r="F31" s="439"/>
      <c r="G31" s="438">
        <f t="shared" si="1"/>
        <v>1350</v>
      </c>
      <c r="H31" s="439"/>
      <c r="I31" s="438">
        <f t="shared" si="2"/>
        <v>1350</v>
      </c>
      <c r="J31" s="439"/>
      <c r="K31" s="438">
        <f t="shared" si="3"/>
        <v>1350</v>
      </c>
      <c r="L31" s="439"/>
      <c r="M31" s="438">
        <f t="shared" si="4"/>
        <v>1350</v>
      </c>
      <c r="N31" s="439"/>
    </row>
    <row r="32" spans="1:14" ht="15.75" customHeight="1">
      <c r="A32" s="265">
        <v>22</v>
      </c>
      <c r="B32" s="344" t="s">
        <v>660</v>
      </c>
      <c r="C32" s="265" t="s">
        <v>211</v>
      </c>
      <c r="D32" s="268">
        <f t="shared" si="0"/>
        <v>0</v>
      </c>
      <c r="E32" s="438">
        <v>32</v>
      </c>
      <c r="F32" s="439"/>
      <c r="G32" s="438">
        <f t="shared" si="1"/>
        <v>8</v>
      </c>
      <c r="H32" s="439"/>
      <c r="I32" s="438">
        <f t="shared" si="2"/>
        <v>8</v>
      </c>
      <c r="J32" s="439"/>
      <c r="K32" s="438">
        <f t="shared" si="3"/>
        <v>8</v>
      </c>
      <c r="L32" s="439"/>
      <c r="M32" s="438">
        <f t="shared" si="4"/>
        <v>8</v>
      </c>
      <c r="N32" s="439"/>
    </row>
    <row r="33" spans="1:14" ht="15.75" customHeight="1">
      <c r="A33" s="265">
        <v>23</v>
      </c>
      <c r="B33" s="344" t="s">
        <v>661</v>
      </c>
      <c r="C33" s="265" t="s">
        <v>3</v>
      </c>
      <c r="D33" s="268">
        <f t="shared" si="0"/>
        <v>0</v>
      </c>
      <c r="E33" s="438">
        <v>2220</v>
      </c>
      <c r="F33" s="439"/>
      <c r="G33" s="438">
        <f t="shared" si="1"/>
        <v>555</v>
      </c>
      <c r="H33" s="439"/>
      <c r="I33" s="438">
        <f t="shared" si="2"/>
        <v>555</v>
      </c>
      <c r="J33" s="439"/>
      <c r="K33" s="438">
        <f t="shared" si="3"/>
        <v>555</v>
      </c>
      <c r="L33" s="439"/>
      <c r="M33" s="438">
        <f t="shared" si="4"/>
        <v>555</v>
      </c>
      <c r="N33" s="439"/>
    </row>
    <row r="34" spans="1:14" s="275" customFormat="1" ht="15.75" customHeight="1">
      <c r="A34" s="401" t="s">
        <v>198</v>
      </c>
      <c r="B34" s="402"/>
      <c r="C34" s="403"/>
      <c r="D34" s="273"/>
      <c r="E34" s="442"/>
      <c r="F34" s="442"/>
      <c r="G34" s="273"/>
      <c r="H34" s="274"/>
      <c r="I34" s="404"/>
      <c r="J34" s="405"/>
      <c r="K34" s="404"/>
      <c r="L34" s="405"/>
      <c r="M34" s="404"/>
      <c r="N34" s="405"/>
    </row>
    <row r="35" spans="1:10" ht="7.5" customHeight="1">
      <c r="A35" s="276"/>
      <c r="B35" s="276"/>
      <c r="C35" s="276"/>
      <c r="D35" s="264"/>
      <c r="E35" s="263"/>
      <c r="F35" s="277"/>
      <c r="G35" s="263"/>
      <c r="H35" s="262"/>
      <c r="I35" s="263"/>
      <c r="J35" s="262"/>
    </row>
    <row r="36" spans="1:10" ht="7.5" customHeight="1">
      <c r="A36" s="276"/>
      <c r="B36" s="276"/>
      <c r="C36" s="276"/>
      <c r="D36" s="264"/>
      <c r="E36" s="263"/>
      <c r="F36" s="277"/>
      <c r="G36" s="263"/>
      <c r="H36" s="262"/>
      <c r="I36" s="263"/>
      <c r="J36" s="262"/>
    </row>
    <row r="37" spans="1:10" ht="7.5" customHeight="1" hidden="1">
      <c r="A37" s="276"/>
      <c r="B37" s="276"/>
      <c r="C37" s="276"/>
      <c r="D37" s="264"/>
      <c r="E37" s="263"/>
      <c r="F37" s="277"/>
      <c r="G37" s="263"/>
      <c r="H37" s="262"/>
      <c r="I37" s="263"/>
      <c r="J37" s="262"/>
    </row>
    <row r="38" spans="1:10" ht="7.5" customHeight="1" hidden="1">
      <c r="A38" s="276"/>
      <c r="B38" s="276"/>
      <c r="C38" s="276"/>
      <c r="D38" s="264"/>
      <c r="E38" s="263"/>
      <c r="F38" s="277"/>
      <c r="G38" s="263"/>
      <c r="H38" s="262"/>
      <c r="I38" s="263"/>
      <c r="J38" s="262"/>
    </row>
    <row r="39" spans="1:10" ht="26.25" customHeight="1">
      <c r="A39" s="276" t="s">
        <v>589</v>
      </c>
      <c r="B39" s="276"/>
      <c r="C39" s="276"/>
      <c r="D39" s="264"/>
      <c r="E39" s="263"/>
      <c r="F39" s="277"/>
      <c r="G39" s="298" t="s">
        <v>562</v>
      </c>
      <c r="H39" s="262"/>
      <c r="I39" s="263"/>
      <c r="J39" s="262"/>
    </row>
    <row r="40" spans="1:13" ht="21" customHeight="1">
      <c r="A40" s="262" t="s">
        <v>469</v>
      </c>
      <c r="B40" s="276"/>
      <c r="C40" s="276"/>
      <c r="D40" s="276"/>
      <c r="E40" s="263"/>
      <c r="F40" s="277"/>
      <c r="G40" s="278" t="s">
        <v>470</v>
      </c>
      <c r="H40" s="262"/>
      <c r="I40" s="263"/>
      <c r="J40" s="262"/>
      <c r="M40" s="257"/>
    </row>
    <row r="41" spans="1:13" ht="7.5" customHeight="1">
      <c r="A41" s="262"/>
      <c r="B41" s="276"/>
      <c r="C41" s="276"/>
      <c r="D41" s="276"/>
      <c r="E41" s="263"/>
      <c r="F41" s="277"/>
      <c r="G41" s="278"/>
      <c r="H41" s="262"/>
      <c r="I41" s="263"/>
      <c r="J41" s="262"/>
      <c r="M41" s="257"/>
    </row>
    <row r="42" spans="1:13" ht="21" customHeight="1">
      <c r="A42" s="262" t="s">
        <v>392</v>
      </c>
      <c r="B42" s="276"/>
      <c r="C42" s="276"/>
      <c r="D42" s="276"/>
      <c r="E42" s="263"/>
      <c r="F42" s="277"/>
      <c r="G42" s="278" t="s">
        <v>470</v>
      </c>
      <c r="H42" s="262"/>
      <c r="I42" s="263"/>
      <c r="J42" s="262"/>
      <c r="M42" s="257"/>
    </row>
    <row r="43" spans="1:13" ht="7.5" customHeight="1">
      <c r="A43" s="262"/>
      <c r="B43" s="276"/>
      <c r="C43" s="276"/>
      <c r="D43" s="276"/>
      <c r="E43" s="263"/>
      <c r="F43" s="277"/>
      <c r="G43" s="278"/>
      <c r="H43" s="262"/>
      <c r="I43" s="263"/>
      <c r="J43" s="262"/>
      <c r="M43" s="257"/>
    </row>
    <row r="44" spans="1:13" ht="21" customHeight="1">
      <c r="A44" s="262" t="s">
        <v>471</v>
      </c>
      <c r="B44" s="276"/>
      <c r="C44" s="276"/>
      <c r="D44" s="276"/>
      <c r="E44" s="263"/>
      <c r="F44" s="277"/>
      <c r="G44" s="278" t="s">
        <v>472</v>
      </c>
      <c r="H44" s="262"/>
      <c r="I44" s="263"/>
      <c r="J44" s="262"/>
      <c r="M44" s="257"/>
    </row>
    <row r="45" spans="1:13" ht="7.5" customHeight="1">
      <c r="A45" s="262"/>
      <c r="B45" s="276"/>
      <c r="C45" s="276"/>
      <c r="D45" s="276"/>
      <c r="E45" s="263"/>
      <c r="F45" s="277"/>
      <c r="G45" s="278"/>
      <c r="H45" s="262"/>
      <c r="I45" s="263"/>
      <c r="J45" s="262"/>
      <c r="M45" s="257"/>
    </row>
    <row r="46" spans="1:13" ht="21" customHeight="1">
      <c r="A46" s="262" t="s">
        <v>665</v>
      </c>
      <c r="B46" s="276"/>
      <c r="C46" s="276"/>
      <c r="D46" s="276"/>
      <c r="E46" s="263"/>
      <c r="F46" s="277"/>
      <c r="G46" s="278" t="s">
        <v>662</v>
      </c>
      <c r="H46" s="262"/>
      <c r="I46" s="263"/>
      <c r="J46" s="262"/>
      <c r="M46" s="257"/>
    </row>
    <row r="47" spans="1:13" ht="7.5" customHeight="1">
      <c r="A47" s="261"/>
      <c r="G47" s="279"/>
      <c r="M47" s="257"/>
    </row>
  </sheetData>
  <sheetProtection/>
  <mergeCells count="137">
    <mergeCell ref="M33:N33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M15:N15"/>
    <mergeCell ref="M16:N16"/>
    <mergeCell ref="M17:N17"/>
    <mergeCell ref="M18:N18"/>
    <mergeCell ref="M19:N19"/>
    <mergeCell ref="M20:N20"/>
    <mergeCell ref="K29:L29"/>
    <mergeCell ref="K30:L30"/>
    <mergeCell ref="K31:L31"/>
    <mergeCell ref="K32:L32"/>
    <mergeCell ref="K33:L33"/>
    <mergeCell ref="M10:N10"/>
    <mergeCell ref="M11:N11"/>
    <mergeCell ref="M12:N12"/>
    <mergeCell ref="M13:N13"/>
    <mergeCell ref="M14:N14"/>
    <mergeCell ref="K23:L23"/>
    <mergeCell ref="K24:L24"/>
    <mergeCell ref="K25:L25"/>
    <mergeCell ref="K26:L26"/>
    <mergeCell ref="K27:L27"/>
    <mergeCell ref="K28:L28"/>
    <mergeCell ref="K17:L17"/>
    <mergeCell ref="K18:L18"/>
    <mergeCell ref="K19:L19"/>
    <mergeCell ref="K20:L20"/>
    <mergeCell ref="K21:L21"/>
    <mergeCell ref="K22:L22"/>
    <mergeCell ref="I31:J31"/>
    <mergeCell ref="I32:J32"/>
    <mergeCell ref="I33:J33"/>
    <mergeCell ref="K10:L10"/>
    <mergeCell ref="K11:L11"/>
    <mergeCell ref="K12:L12"/>
    <mergeCell ref="K13:L13"/>
    <mergeCell ref="K14:L14"/>
    <mergeCell ref="K15:L15"/>
    <mergeCell ref="K16:L16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G32:H32"/>
    <mergeCell ref="G33:H33"/>
    <mergeCell ref="I11:J11"/>
    <mergeCell ref="I12:J12"/>
    <mergeCell ref="I13:J13"/>
    <mergeCell ref="I14:J14"/>
    <mergeCell ref="I15:J15"/>
    <mergeCell ref="I16:J16"/>
    <mergeCell ref="I17:J17"/>
    <mergeCell ref="I18:J18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E34:F34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G9:H9"/>
    <mergeCell ref="I9:J9"/>
    <mergeCell ref="K9:L9"/>
    <mergeCell ref="M9:N9"/>
    <mergeCell ref="A1:B1"/>
    <mergeCell ref="A3:C3"/>
    <mergeCell ref="A4:C4"/>
    <mergeCell ref="A6:N6"/>
    <mergeCell ref="A34:C34"/>
    <mergeCell ref="I34:J34"/>
    <mergeCell ref="K34:L34"/>
    <mergeCell ref="M34:N34"/>
    <mergeCell ref="A7:N7"/>
    <mergeCell ref="A9:A10"/>
    <mergeCell ref="B9:B10"/>
    <mergeCell ref="C9:C10"/>
    <mergeCell ref="D9:D10"/>
    <mergeCell ref="E9:F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view="pageBreakPreview" zoomScaleNormal="90" zoomScaleSheetLayoutView="100" zoomScalePageLayoutView="0" workbookViewId="0" topLeftCell="A1">
      <selection activeCell="N1" sqref="N1:O16384"/>
    </sheetView>
  </sheetViews>
  <sheetFormatPr defaultColWidth="9.00390625" defaultRowHeight="12.75" outlineLevelCol="1"/>
  <cols>
    <col min="1" max="1" width="7.25390625" style="71" customWidth="1"/>
    <col min="2" max="2" width="29.25390625" style="59" bestFit="1" customWidth="1"/>
    <col min="3" max="3" width="65.25390625" style="59" bestFit="1" customWidth="1"/>
    <col min="4" max="4" width="9.125" style="59" customWidth="1"/>
    <col min="5" max="5" width="9.625" style="59" customWidth="1"/>
    <col min="6" max="6" width="17.25390625" style="59" hidden="1" customWidth="1" outlineLevel="1"/>
    <col min="7" max="7" width="11.75390625" style="59" customWidth="1" collapsed="1"/>
    <col min="8" max="8" width="20.125" style="59" hidden="1" customWidth="1" outlineLevel="1"/>
    <col min="9" max="9" width="13.875" style="59" bestFit="1" customWidth="1" collapsed="1"/>
    <col min="10" max="10" width="20.125" style="59" hidden="1" customWidth="1" outlineLevel="1"/>
    <col min="11" max="11" width="9.625" style="59" customWidth="1" collapsed="1"/>
    <col min="12" max="12" width="17.25390625" style="59" hidden="1" customWidth="1" outlineLevel="1"/>
    <col min="13" max="13" width="13.875" style="59" bestFit="1" customWidth="1" collapsed="1"/>
    <col min="14" max="14" width="15.125" style="59" hidden="1" customWidth="1"/>
    <col min="15" max="15" width="19.375" style="59" hidden="1" customWidth="1"/>
    <col min="16" max="16" width="18.00390625" style="59" bestFit="1" customWidth="1"/>
    <col min="17" max="17" width="10.75390625" style="59" bestFit="1" customWidth="1"/>
    <col min="18" max="16384" width="9.125" style="59" customWidth="1"/>
  </cols>
  <sheetData>
    <row r="1" spans="1:14" ht="15.75">
      <c r="A1" s="352" t="s">
        <v>384</v>
      </c>
      <c r="B1" s="352"/>
      <c r="C1" s="233"/>
      <c r="D1" s="178"/>
      <c r="E1" s="181"/>
      <c r="F1" s="181"/>
      <c r="G1" s="182"/>
      <c r="H1" s="182"/>
      <c r="I1" s="182"/>
      <c r="J1" s="183"/>
      <c r="K1" s="183"/>
      <c r="L1" s="183"/>
      <c r="N1" s="183" t="s">
        <v>385</v>
      </c>
    </row>
    <row r="2" spans="1:21" ht="15.75">
      <c r="A2" s="190" t="s">
        <v>386</v>
      </c>
      <c r="B2" s="190"/>
      <c r="C2" s="190"/>
      <c r="D2" s="190"/>
      <c r="E2" s="3"/>
      <c r="F2" s="209"/>
      <c r="G2" s="209"/>
      <c r="H2" s="3"/>
      <c r="I2" s="3"/>
      <c r="J2" s="209"/>
      <c r="K2" s="209"/>
      <c r="L2" s="3"/>
      <c r="M2" s="84"/>
      <c r="N2" s="183"/>
      <c r="O2" s="183" t="s">
        <v>387</v>
      </c>
      <c r="P2" s="209"/>
      <c r="Q2" s="209"/>
      <c r="R2" s="3"/>
      <c r="S2" s="209"/>
      <c r="T2" s="209"/>
      <c r="U2" s="3"/>
    </row>
    <row r="3" spans="1:21" ht="15.75">
      <c r="A3" s="352" t="s">
        <v>388</v>
      </c>
      <c r="B3" s="352"/>
      <c r="C3" s="352"/>
      <c r="D3" s="352"/>
      <c r="E3" s="3"/>
      <c r="F3" s="209"/>
      <c r="G3" s="209"/>
      <c r="H3" s="3"/>
      <c r="I3" s="3"/>
      <c r="J3" s="209"/>
      <c r="K3" s="209"/>
      <c r="L3" s="3"/>
      <c r="M3" s="84"/>
      <c r="N3" s="183"/>
      <c r="O3" s="183" t="s">
        <v>389</v>
      </c>
      <c r="P3" s="209"/>
      <c r="Q3" s="209"/>
      <c r="R3" s="3"/>
      <c r="S3" s="209"/>
      <c r="T3" s="209"/>
      <c r="U3" s="3"/>
    </row>
    <row r="4" spans="1:21" ht="15.75">
      <c r="A4" s="352" t="s">
        <v>585</v>
      </c>
      <c r="B4" s="352"/>
      <c r="C4" s="352"/>
      <c r="D4" s="352"/>
      <c r="E4" s="3"/>
      <c r="F4" s="209"/>
      <c r="G4" s="209"/>
      <c r="H4" s="3"/>
      <c r="I4" s="3"/>
      <c r="J4" s="209"/>
      <c r="K4" s="209"/>
      <c r="L4" s="3"/>
      <c r="M4" s="84"/>
      <c r="N4" s="183"/>
      <c r="O4" s="183" t="s">
        <v>586</v>
      </c>
      <c r="P4" s="209"/>
      <c r="Q4" s="209"/>
      <c r="R4" s="3"/>
      <c r="S4" s="209"/>
      <c r="T4" s="209"/>
      <c r="U4" s="3"/>
    </row>
    <row r="5" spans="1:26" ht="15">
      <c r="A5"/>
      <c r="B5"/>
      <c r="C5"/>
      <c r="D5"/>
      <c r="E5" s="3"/>
      <c r="F5" s="209"/>
      <c r="G5" s="209"/>
      <c r="H5" s="3"/>
      <c r="I5" s="3"/>
      <c r="J5" s="209"/>
      <c r="K5" s="209"/>
      <c r="L5" s="3"/>
      <c r="M5" s="209"/>
      <c r="N5" s="209"/>
      <c r="O5" s="3"/>
      <c r="P5" s="209"/>
      <c r="Q5" s="209"/>
      <c r="R5" s="3"/>
      <c r="S5" s="209"/>
      <c r="T5" s="209"/>
      <c r="U5" s="3"/>
      <c r="V5" s="209"/>
      <c r="W5" s="3"/>
      <c r="X5"/>
      <c r="Y5"/>
      <c r="Z5"/>
    </row>
    <row r="6" spans="1:26" ht="15">
      <c r="A6" s="363" t="s">
        <v>383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</row>
    <row r="7" spans="1:26" ht="15.75">
      <c r="A7" s="353" t="s">
        <v>590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</row>
    <row r="8" spans="1:15" ht="15.75">
      <c r="A8" s="362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72"/>
      <c r="N8" s="72"/>
      <c r="O8" s="72"/>
    </row>
    <row r="9" spans="1:15" s="60" customFormat="1" ht="30" customHeight="1">
      <c r="A9" s="360" t="s">
        <v>150</v>
      </c>
      <c r="B9" s="360" t="s">
        <v>0</v>
      </c>
      <c r="C9" s="234"/>
      <c r="D9" s="360" t="s">
        <v>151</v>
      </c>
      <c r="E9" s="355" t="s">
        <v>413</v>
      </c>
      <c r="F9" s="356"/>
      <c r="G9" s="355" t="s">
        <v>414</v>
      </c>
      <c r="H9" s="356"/>
      <c r="I9" s="355" t="s">
        <v>416</v>
      </c>
      <c r="J9" s="356"/>
      <c r="K9" s="355" t="s">
        <v>417</v>
      </c>
      <c r="L9" s="356"/>
      <c r="M9" s="364" t="s">
        <v>47</v>
      </c>
      <c r="N9" s="365"/>
      <c r="O9" s="365"/>
    </row>
    <row r="10" spans="1:15" s="60" customFormat="1" ht="18">
      <c r="A10" s="361"/>
      <c r="B10" s="361"/>
      <c r="C10" s="235"/>
      <c r="D10" s="361"/>
      <c r="E10" s="61" t="s">
        <v>177</v>
      </c>
      <c r="F10" s="61" t="s">
        <v>46</v>
      </c>
      <c r="G10" s="61" t="s">
        <v>177</v>
      </c>
      <c r="H10" s="61" t="s">
        <v>46</v>
      </c>
      <c r="I10" s="61" t="s">
        <v>177</v>
      </c>
      <c r="J10" s="61" t="s">
        <v>46</v>
      </c>
      <c r="K10" s="61" t="s">
        <v>177</v>
      </c>
      <c r="L10" s="61" t="s">
        <v>46</v>
      </c>
      <c r="M10" s="61" t="s">
        <v>177</v>
      </c>
      <c r="N10" s="64" t="s">
        <v>116</v>
      </c>
      <c r="O10" s="64" t="s">
        <v>46</v>
      </c>
    </row>
    <row r="11" spans="1:17" s="237" customFormat="1" ht="18.75">
      <c r="A11" s="238">
        <v>1</v>
      </c>
      <c r="B11" s="239" t="s">
        <v>153</v>
      </c>
      <c r="C11" s="239"/>
      <c r="D11" s="240" t="s">
        <v>62</v>
      </c>
      <c r="E11" s="241">
        <v>40</v>
      </c>
      <c r="F11" s="241">
        <f>E11*N11</f>
        <v>96600000</v>
      </c>
      <c r="G11" s="241">
        <v>40</v>
      </c>
      <c r="H11" s="241">
        <f>G11*N11</f>
        <v>96600000</v>
      </c>
      <c r="I11" s="241">
        <v>40</v>
      </c>
      <c r="J11" s="241">
        <f>I11*N11</f>
        <v>96600000</v>
      </c>
      <c r="K11" s="241">
        <v>40</v>
      </c>
      <c r="L11" s="241">
        <f>K11*N11</f>
        <v>96600000</v>
      </c>
      <c r="M11" s="241">
        <f>E11+G11+K11+I11</f>
        <v>160</v>
      </c>
      <c r="N11" s="242">
        <v>2415000</v>
      </c>
      <c r="O11" s="243">
        <f aca="true" t="shared" si="0" ref="O11:O39">N11*M11</f>
        <v>386400000</v>
      </c>
      <c r="P11" s="236"/>
      <c r="Q11" s="236"/>
    </row>
    <row r="12" spans="1:17" s="237" customFormat="1" ht="18.75">
      <c r="A12" s="238">
        <v>2</v>
      </c>
      <c r="B12" s="239" t="s">
        <v>154</v>
      </c>
      <c r="C12" s="239" t="s">
        <v>668</v>
      </c>
      <c r="D12" s="240" t="s">
        <v>62</v>
      </c>
      <c r="E12" s="241">
        <v>5</v>
      </c>
      <c r="F12" s="241">
        <f aca="true" t="shared" si="1" ref="F12:F39">E12*N12</f>
        <v>18757354</v>
      </c>
      <c r="G12" s="241">
        <v>6</v>
      </c>
      <c r="H12" s="241">
        <f aca="true" t="shared" si="2" ref="H12:H39">G12*N12</f>
        <v>22508824.799999997</v>
      </c>
      <c r="I12" s="241">
        <v>6</v>
      </c>
      <c r="J12" s="241">
        <f aca="true" t="shared" si="3" ref="J12:J39">I12*N12</f>
        <v>22508824.799999997</v>
      </c>
      <c r="K12" s="241">
        <v>6</v>
      </c>
      <c r="L12" s="241">
        <f aca="true" t="shared" si="4" ref="L12:L39">K12*N12</f>
        <v>22508824.799999997</v>
      </c>
      <c r="M12" s="241">
        <f aca="true" t="shared" si="5" ref="M12:M39">E12+G12+K12+I12</f>
        <v>23</v>
      </c>
      <c r="N12" s="242">
        <v>3751470.8</v>
      </c>
      <c r="O12" s="243">
        <f t="shared" si="0"/>
        <v>86283828.39999999</v>
      </c>
      <c r="P12" s="236"/>
      <c r="Q12" s="236"/>
    </row>
    <row r="13" spans="1:17" s="63" customFormat="1" ht="31.5">
      <c r="A13" s="238">
        <v>3</v>
      </c>
      <c r="B13" s="244" t="s">
        <v>155</v>
      </c>
      <c r="C13" s="244" t="s">
        <v>669</v>
      </c>
      <c r="D13" s="240" t="s">
        <v>62</v>
      </c>
      <c r="E13" s="241">
        <v>3</v>
      </c>
      <c r="F13" s="241">
        <f t="shared" si="1"/>
        <v>39785644.8</v>
      </c>
      <c r="G13" s="241">
        <v>3</v>
      </c>
      <c r="H13" s="241">
        <f t="shared" si="2"/>
        <v>39785644.8</v>
      </c>
      <c r="I13" s="241">
        <v>3</v>
      </c>
      <c r="J13" s="241">
        <f t="shared" si="3"/>
        <v>39785644.8</v>
      </c>
      <c r="K13" s="241">
        <v>5</v>
      </c>
      <c r="L13" s="241">
        <f t="shared" si="4"/>
        <v>66309408</v>
      </c>
      <c r="M13" s="241">
        <f t="shared" si="5"/>
        <v>14</v>
      </c>
      <c r="N13" s="242">
        <v>13261881.6</v>
      </c>
      <c r="O13" s="243">
        <f t="shared" si="0"/>
        <v>185666342.4</v>
      </c>
      <c r="P13" s="73"/>
      <c r="Q13" s="73"/>
    </row>
    <row r="14" spans="1:17" s="63" customFormat="1" ht="18.75">
      <c r="A14" s="238">
        <v>4</v>
      </c>
      <c r="B14" s="239" t="s">
        <v>156</v>
      </c>
      <c r="C14" s="239"/>
      <c r="D14" s="240" t="s">
        <v>62</v>
      </c>
      <c r="E14" s="245">
        <v>0.25</v>
      </c>
      <c r="F14" s="241">
        <f t="shared" si="1"/>
        <v>1145833.425</v>
      </c>
      <c r="G14" s="245">
        <v>0.25</v>
      </c>
      <c r="H14" s="241">
        <f t="shared" si="2"/>
        <v>1145833.425</v>
      </c>
      <c r="I14" s="245">
        <v>0.25</v>
      </c>
      <c r="J14" s="241">
        <f t="shared" si="3"/>
        <v>1145833.425</v>
      </c>
      <c r="K14" s="245">
        <v>0.25</v>
      </c>
      <c r="L14" s="241">
        <f t="shared" si="4"/>
        <v>1145833.425</v>
      </c>
      <c r="M14" s="245">
        <f t="shared" si="5"/>
        <v>1</v>
      </c>
      <c r="N14" s="242">
        <v>4583333.7</v>
      </c>
      <c r="O14" s="243">
        <f t="shared" si="0"/>
        <v>4583333.7</v>
      </c>
      <c r="P14" s="73"/>
      <c r="Q14" s="73"/>
    </row>
    <row r="15" spans="1:17" s="63" customFormat="1" ht="18.75">
      <c r="A15" s="238">
        <v>5</v>
      </c>
      <c r="B15" s="239" t="s">
        <v>441</v>
      </c>
      <c r="C15" s="239" t="s">
        <v>442</v>
      </c>
      <c r="D15" s="240" t="s">
        <v>1</v>
      </c>
      <c r="E15" s="241">
        <v>4000</v>
      </c>
      <c r="F15" s="241">
        <f t="shared" si="1"/>
        <v>333588880</v>
      </c>
      <c r="G15" s="241">
        <v>4000</v>
      </c>
      <c r="H15" s="241">
        <f t="shared" si="2"/>
        <v>333588880</v>
      </c>
      <c r="I15" s="241">
        <v>4000</v>
      </c>
      <c r="J15" s="241">
        <f t="shared" si="3"/>
        <v>333588880</v>
      </c>
      <c r="K15" s="241">
        <v>4000</v>
      </c>
      <c r="L15" s="241">
        <f t="shared" si="4"/>
        <v>333588880</v>
      </c>
      <c r="M15" s="241">
        <f>E15+G15+K15+I15</f>
        <v>16000</v>
      </c>
      <c r="N15" s="246">
        <v>83397.22</v>
      </c>
      <c r="O15" s="243">
        <f>N15*M15</f>
        <v>1334355520</v>
      </c>
      <c r="P15" s="73"/>
      <c r="Q15" s="73"/>
    </row>
    <row r="16" spans="1:17" s="63" customFormat="1" ht="18.75">
      <c r="A16" s="238">
        <v>6</v>
      </c>
      <c r="B16" s="239" t="s">
        <v>443</v>
      </c>
      <c r="C16" s="239" t="s">
        <v>444</v>
      </c>
      <c r="D16" s="240"/>
      <c r="E16" s="241">
        <v>8000</v>
      </c>
      <c r="F16" s="247">
        <f>E16*N16</f>
        <v>156490720</v>
      </c>
      <c r="G16" s="241">
        <v>8000</v>
      </c>
      <c r="H16" s="247">
        <f t="shared" si="2"/>
        <v>156490720</v>
      </c>
      <c r="I16" s="241">
        <v>8000</v>
      </c>
      <c r="J16" s="247">
        <f t="shared" si="3"/>
        <v>156490720</v>
      </c>
      <c r="K16" s="241">
        <v>8000</v>
      </c>
      <c r="L16" s="248">
        <f t="shared" si="4"/>
        <v>156490720</v>
      </c>
      <c r="M16" s="248">
        <f>E16+G16+K16+I16</f>
        <v>32000</v>
      </c>
      <c r="N16" s="246">
        <v>19561.34</v>
      </c>
      <c r="O16" s="243">
        <f>N16*M16</f>
        <v>625962880</v>
      </c>
      <c r="P16" s="73"/>
      <c r="Q16" s="73"/>
    </row>
    <row r="17" spans="1:17" s="63" customFormat="1" ht="18.75">
      <c r="A17" s="238">
        <v>7</v>
      </c>
      <c r="B17" s="239" t="s">
        <v>445</v>
      </c>
      <c r="C17" s="239" t="s">
        <v>446</v>
      </c>
      <c r="D17" s="240"/>
      <c r="E17" s="241">
        <v>8000</v>
      </c>
      <c r="F17" s="248">
        <f t="shared" si="1"/>
        <v>168344000</v>
      </c>
      <c r="G17" s="249">
        <v>8000</v>
      </c>
      <c r="H17" s="248">
        <f t="shared" si="2"/>
        <v>168344000</v>
      </c>
      <c r="I17" s="249">
        <v>8000</v>
      </c>
      <c r="J17" s="248">
        <f t="shared" si="3"/>
        <v>168344000</v>
      </c>
      <c r="K17" s="241">
        <v>8000</v>
      </c>
      <c r="L17" s="248">
        <f t="shared" si="4"/>
        <v>168344000</v>
      </c>
      <c r="M17" s="248">
        <f>E17+G17+K17+I17</f>
        <v>32000</v>
      </c>
      <c r="N17" s="246">
        <v>21043</v>
      </c>
      <c r="O17" s="243">
        <f>N17*M17</f>
        <v>673376000</v>
      </c>
      <c r="P17" s="73"/>
      <c r="Q17" s="73"/>
    </row>
    <row r="18" spans="1:17" s="63" customFormat="1" ht="18.75">
      <c r="A18" s="238">
        <v>8</v>
      </c>
      <c r="B18" s="331" t="s">
        <v>158</v>
      </c>
      <c r="C18" s="239" t="s">
        <v>450</v>
      </c>
      <c r="D18" s="240" t="s">
        <v>1</v>
      </c>
      <c r="E18" s="241">
        <v>3000</v>
      </c>
      <c r="F18" s="241">
        <f t="shared" si="1"/>
        <v>1059824700.0000001</v>
      </c>
      <c r="G18" s="241">
        <v>3000</v>
      </c>
      <c r="H18" s="241">
        <f t="shared" si="2"/>
        <v>1059824700.0000001</v>
      </c>
      <c r="I18" s="241">
        <v>3000</v>
      </c>
      <c r="J18" s="241">
        <f t="shared" si="3"/>
        <v>1059824700.0000001</v>
      </c>
      <c r="K18" s="241">
        <v>3000</v>
      </c>
      <c r="L18" s="241">
        <f t="shared" si="4"/>
        <v>1059824700.0000001</v>
      </c>
      <c r="M18" s="241">
        <f t="shared" si="5"/>
        <v>12000</v>
      </c>
      <c r="N18" s="242">
        <v>353274.9</v>
      </c>
      <c r="O18" s="243">
        <f t="shared" si="0"/>
        <v>4239298800.0000005</v>
      </c>
      <c r="P18" s="73"/>
      <c r="Q18" s="73"/>
    </row>
    <row r="19" spans="1:17" s="63" customFormat="1" ht="18.75">
      <c r="A19" s="238">
        <v>9</v>
      </c>
      <c r="B19" s="239" t="s">
        <v>159</v>
      </c>
      <c r="C19" s="239" t="s">
        <v>449</v>
      </c>
      <c r="D19" s="240" t="s">
        <v>1</v>
      </c>
      <c r="E19" s="241">
        <v>500</v>
      </c>
      <c r="F19" s="241">
        <f t="shared" si="1"/>
        <v>173250000</v>
      </c>
      <c r="G19" s="241">
        <v>500</v>
      </c>
      <c r="H19" s="241">
        <f t="shared" si="2"/>
        <v>173250000</v>
      </c>
      <c r="I19" s="241">
        <v>500</v>
      </c>
      <c r="J19" s="241">
        <f t="shared" si="3"/>
        <v>173250000</v>
      </c>
      <c r="K19" s="241">
        <v>500</v>
      </c>
      <c r="L19" s="241">
        <f t="shared" si="4"/>
        <v>173250000</v>
      </c>
      <c r="M19" s="241">
        <f t="shared" si="5"/>
        <v>2000</v>
      </c>
      <c r="N19" s="243">
        <v>346500</v>
      </c>
      <c r="O19" s="243">
        <f t="shared" si="0"/>
        <v>693000000</v>
      </c>
      <c r="P19" s="73"/>
      <c r="Q19" s="73"/>
    </row>
    <row r="20" spans="1:17" s="63" customFormat="1" ht="18.75">
      <c r="A20" s="238">
        <v>10</v>
      </c>
      <c r="B20" s="244" t="s">
        <v>447</v>
      </c>
      <c r="C20" s="244" t="s">
        <v>448</v>
      </c>
      <c r="D20" s="240" t="s">
        <v>1</v>
      </c>
      <c r="E20" s="241">
        <v>25</v>
      </c>
      <c r="F20" s="241">
        <f t="shared" si="1"/>
        <v>6875000</v>
      </c>
      <c r="G20" s="241">
        <v>25</v>
      </c>
      <c r="H20" s="241">
        <f t="shared" si="2"/>
        <v>6875000</v>
      </c>
      <c r="I20" s="241">
        <v>25</v>
      </c>
      <c r="J20" s="241">
        <f t="shared" si="3"/>
        <v>6875000</v>
      </c>
      <c r="K20" s="241">
        <v>25</v>
      </c>
      <c r="L20" s="241">
        <f t="shared" si="4"/>
        <v>6875000</v>
      </c>
      <c r="M20" s="241">
        <f t="shared" si="5"/>
        <v>100</v>
      </c>
      <c r="N20" s="243">
        <v>275000</v>
      </c>
      <c r="O20" s="243">
        <f t="shared" si="0"/>
        <v>27500000</v>
      </c>
      <c r="P20" s="73"/>
      <c r="Q20" s="73"/>
    </row>
    <row r="21" spans="1:17" s="63" customFormat="1" ht="18.75">
      <c r="A21" s="238">
        <v>11</v>
      </c>
      <c r="B21" s="244" t="s">
        <v>421</v>
      </c>
      <c r="C21" s="250" t="s">
        <v>422</v>
      </c>
      <c r="D21" s="240" t="s">
        <v>451</v>
      </c>
      <c r="E21" s="241">
        <v>3</v>
      </c>
      <c r="F21" s="241">
        <f t="shared" si="1"/>
        <v>35787628.8</v>
      </c>
      <c r="G21" s="241">
        <v>3</v>
      </c>
      <c r="H21" s="241">
        <f t="shared" si="2"/>
        <v>35787628.8</v>
      </c>
      <c r="I21" s="241">
        <v>3</v>
      </c>
      <c r="J21" s="241">
        <f t="shared" si="3"/>
        <v>35787628.8</v>
      </c>
      <c r="K21" s="241">
        <v>3</v>
      </c>
      <c r="L21" s="241">
        <f t="shared" si="4"/>
        <v>35787628.8</v>
      </c>
      <c r="M21" s="241">
        <f t="shared" si="5"/>
        <v>12</v>
      </c>
      <c r="N21" s="242">
        <v>11929209.6</v>
      </c>
      <c r="O21" s="243">
        <f t="shared" si="0"/>
        <v>143150515.2</v>
      </c>
      <c r="P21" s="73"/>
      <c r="Q21" s="73"/>
    </row>
    <row r="22" spans="1:17" s="63" customFormat="1" ht="31.5">
      <c r="A22" s="238">
        <v>12</v>
      </c>
      <c r="B22" s="244" t="s">
        <v>453</v>
      </c>
      <c r="C22" s="244" t="s">
        <v>452</v>
      </c>
      <c r="D22" s="240" t="s">
        <v>1</v>
      </c>
      <c r="E22" s="241">
        <v>100</v>
      </c>
      <c r="F22" s="241">
        <f t="shared" si="1"/>
        <v>111100</v>
      </c>
      <c r="G22" s="241">
        <v>100</v>
      </c>
      <c r="H22" s="241">
        <f t="shared" si="2"/>
        <v>111100</v>
      </c>
      <c r="I22" s="241">
        <v>100</v>
      </c>
      <c r="J22" s="241">
        <f t="shared" si="3"/>
        <v>111100</v>
      </c>
      <c r="K22" s="241">
        <v>100</v>
      </c>
      <c r="L22" s="241">
        <f t="shared" si="4"/>
        <v>111100</v>
      </c>
      <c r="M22" s="241">
        <f t="shared" si="5"/>
        <v>400</v>
      </c>
      <c r="N22" s="243">
        <v>1111</v>
      </c>
      <c r="O22" s="243">
        <f t="shared" si="0"/>
        <v>444400</v>
      </c>
      <c r="P22" s="73"/>
      <c r="Q22" s="73"/>
    </row>
    <row r="23" spans="1:17" s="63" customFormat="1" ht="18.75">
      <c r="A23" s="238">
        <v>13</v>
      </c>
      <c r="B23" s="331" t="s">
        <v>423</v>
      </c>
      <c r="C23" s="239" t="s">
        <v>424</v>
      </c>
      <c r="D23" s="240" t="s">
        <v>1</v>
      </c>
      <c r="E23" s="241">
        <v>500</v>
      </c>
      <c r="F23" s="241">
        <f t="shared" si="1"/>
        <v>18700000</v>
      </c>
      <c r="G23" s="241">
        <v>500</v>
      </c>
      <c r="H23" s="241">
        <f t="shared" si="2"/>
        <v>18700000</v>
      </c>
      <c r="I23" s="241">
        <v>500</v>
      </c>
      <c r="J23" s="241">
        <f t="shared" si="3"/>
        <v>18700000</v>
      </c>
      <c r="K23" s="241">
        <v>500</v>
      </c>
      <c r="L23" s="241">
        <f t="shared" si="4"/>
        <v>18700000</v>
      </c>
      <c r="M23" s="241">
        <f t="shared" si="5"/>
        <v>2000</v>
      </c>
      <c r="N23" s="243">
        <v>37400</v>
      </c>
      <c r="O23" s="243">
        <f t="shared" si="0"/>
        <v>74800000</v>
      </c>
      <c r="P23" s="73"/>
      <c r="Q23" s="73"/>
    </row>
    <row r="24" spans="1:17" s="63" customFormat="1" ht="18.75">
      <c r="A24" s="238">
        <v>14</v>
      </c>
      <c r="B24" s="331" t="s">
        <v>423</v>
      </c>
      <c r="C24" s="239" t="s">
        <v>425</v>
      </c>
      <c r="D24" s="240" t="s">
        <v>1</v>
      </c>
      <c r="E24" s="241">
        <v>500</v>
      </c>
      <c r="F24" s="241">
        <f t="shared" si="1"/>
        <v>20900000</v>
      </c>
      <c r="G24" s="241">
        <v>500</v>
      </c>
      <c r="H24" s="241">
        <f t="shared" si="2"/>
        <v>20900000</v>
      </c>
      <c r="I24" s="241">
        <v>500</v>
      </c>
      <c r="J24" s="241">
        <f t="shared" si="3"/>
        <v>20900000</v>
      </c>
      <c r="K24" s="241">
        <v>500</v>
      </c>
      <c r="L24" s="241">
        <f t="shared" si="4"/>
        <v>20900000</v>
      </c>
      <c r="M24" s="241">
        <f t="shared" si="5"/>
        <v>2000</v>
      </c>
      <c r="N24" s="243">
        <v>41800</v>
      </c>
      <c r="O24" s="243">
        <f t="shared" si="0"/>
        <v>83600000</v>
      </c>
      <c r="P24" s="73"/>
      <c r="Q24" s="73"/>
    </row>
    <row r="25" spans="1:17" s="63" customFormat="1" ht="18.75">
      <c r="A25" s="238">
        <v>15</v>
      </c>
      <c r="B25" s="331" t="s">
        <v>423</v>
      </c>
      <c r="C25" s="239" t="s">
        <v>426</v>
      </c>
      <c r="D25" s="240" t="s">
        <v>1</v>
      </c>
      <c r="E25" s="241">
        <v>500</v>
      </c>
      <c r="F25" s="241">
        <f t="shared" si="1"/>
        <v>24750000</v>
      </c>
      <c r="G25" s="241">
        <v>500</v>
      </c>
      <c r="H25" s="241">
        <f t="shared" si="2"/>
        <v>24750000</v>
      </c>
      <c r="I25" s="241">
        <v>500</v>
      </c>
      <c r="J25" s="241">
        <f t="shared" si="3"/>
        <v>24750000</v>
      </c>
      <c r="K25" s="241">
        <v>500</v>
      </c>
      <c r="L25" s="241">
        <f t="shared" si="4"/>
        <v>24750000</v>
      </c>
      <c r="M25" s="241">
        <f t="shared" si="5"/>
        <v>2000</v>
      </c>
      <c r="N25" s="243">
        <v>49500</v>
      </c>
      <c r="O25" s="243">
        <f t="shared" si="0"/>
        <v>99000000</v>
      </c>
      <c r="P25" s="73"/>
      <c r="Q25" s="73"/>
    </row>
    <row r="26" spans="1:17" s="63" customFormat="1" ht="18.75">
      <c r="A26" s="238">
        <v>16</v>
      </c>
      <c r="B26" s="331" t="s">
        <v>423</v>
      </c>
      <c r="C26" s="239" t="s">
        <v>427</v>
      </c>
      <c r="D26" s="240" t="s">
        <v>1</v>
      </c>
      <c r="E26" s="241">
        <v>500</v>
      </c>
      <c r="F26" s="241">
        <f t="shared" si="1"/>
        <v>28050000</v>
      </c>
      <c r="G26" s="241">
        <v>500</v>
      </c>
      <c r="H26" s="241">
        <f t="shared" si="2"/>
        <v>28050000</v>
      </c>
      <c r="I26" s="241">
        <v>500</v>
      </c>
      <c r="J26" s="241">
        <f t="shared" si="3"/>
        <v>28050000</v>
      </c>
      <c r="K26" s="241">
        <v>500</v>
      </c>
      <c r="L26" s="241">
        <f t="shared" si="4"/>
        <v>28050000</v>
      </c>
      <c r="M26" s="241">
        <f t="shared" si="5"/>
        <v>2000</v>
      </c>
      <c r="N26" s="243">
        <v>56100</v>
      </c>
      <c r="O26" s="243">
        <f t="shared" si="0"/>
        <v>112200000</v>
      </c>
      <c r="P26" s="73"/>
      <c r="Q26" s="73"/>
    </row>
    <row r="27" spans="1:17" s="63" customFormat="1" ht="18.75">
      <c r="A27" s="238">
        <v>18</v>
      </c>
      <c r="B27" s="239" t="s">
        <v>160</v>
      </c>
      <c r="C27" s="239" t="s">
        <v>428</v>
      </c>
      <c r="D27" s="240" t="s">
        <v>157</v>
      </c>
      <c r="E27" s="241">
        <v>3</v>
      </c>
      <c r="F27" s="241">
        <f t="shared" si="1"/>
        <v>126225000</v>
      </c>
      <c r="G27" s="241">
        <v>3</v>
      </c>
      <c r="H27" s="241">
        <f t="shared" si="2"/>
        <v>126225000</v>
      </c>
      <c r="I27" s="241">
        <v>3</v>
      </c>
      <c r="J27" s="241">
        <f t="shared" si="3"/>
        <v>126225000</v>
      </c>
      <c r="K27" s="241">
        <v>3</v>
      </c>
      <c r="L27" s="241">
        <f t="shared" si="4"/>
        <v>126225000</v>
      </c>
      <c r="M27" s="241">
        <f t="shared" si="5"/>
        <v>12</v>
      </c>
      <c r="N27" s="243">
        <v>42075000</v>
      </c>
      <c r="O27" s="243">
        <f t="shared" si="0"/>
        <v>504900000</v>
      </c>
      <c r="P27" s="73"/>
      <c r="Q27" s="73"/>
    </row>
    <row r="28" spans="1:17" s="63" customFormat="1" ht="18.75">
      <c r="A28" s="238">
        <v>19</v>
      </c>
      <c r="B28" s="244" t="s">
        <v>161</v>
      </c>
      <c r="C28" s="244"/>
      <c r="D28" s="240" t="s">
        <v>1</v>
      </c>
      <c r="E28" s="241">
        <v>500</v>
      </c>
      <c r="F28" s="241">
        <f t="shared" si="1"/>
        <v>6924500</v>
      </c>
      <c r="G28" s="241">
        <v>500</v>
      </c>
      <c r="H28" s="241">
        <f t="shared" si="2"/>
        <v>6924500</v>
      </c>
      <c r="I28" s="241">
        <v>500</v>
      </c>
      <c r="J28" s="241">
        <f t="shared" si="3"/>
        <v>6924500</v>
      </c>
      <c r="K28" s="241">
        <v>500</v>
      </c>
      <c r="L28" s="241">
        <f t="shared" si="4"/>
        <v>6924500</v>
      </c>
      <c r="M28" s="241">
        <f t="shared" si="5"/>
        <v>2000</v>
      </c>
      <c r="N28" s="243">
        <v>13849</v>
      </c>
      <c r="O28" s="243">
        <f t="shared" si="0"/>
        <v>27698000</v>
      </c>
      <c r="P28" s="73"/>
      <c r="Q28" s="73"/>
    </row>
    <row r="29" spans="1:17" s="63" customFormat="1" ht="18.75">
      <c r="A29" s="238">
        <v>20</v>
      </c>
      <c r="B29" s="332" t="s">
        <v>162</v>
      </c>
      <c r="C29" s="244" t="s">
        <v>429</v>
      </c>
      <c r="D29" s="240" t="s">
        <v>1</v>
      </c>
      <c r="E29" s="241">
        <v>5000</v>
      </c>
      <c r="F29" s="241">
        <f t="shared" si="1"/>
        <v>115500000</v>
      </c>
      <c r="G29" s="241">
        <v>5000</v>
      </c>
      <c r="H29" s="241">
        <f t="shared" si="2"/>
        <v>115500000</v>
      </c>
      <c r="I29" s="241">
        <v>5000</v>
      </c>
      <c r="J29" s="241">
        <f t="shared" si="3"/>
        <v>115500000</v>
      </c>
      <c r="K29" s="241">
        <v>5000</v>
      </c>
      <c r="L29" s="241">
        <f t="shared" si="4"/>
        <v>115500000</v>
      </c>
      <c r="M29" s="241">
        <f t="shared" si="5"/>
        <v>20000</v>
      </c>
      <c r="N29" s="243">
        <v>23100</v>
      </c>
      <c r="O29" s="243">
        <f t="shared" si="0"/>
        <v>462000000</v>
      </c>
      <c r="P29" s="73"/>
      <c r="Q29" s="73"/>
    </row>
    <row r="30" spans="1:17" s="63" customFormat="1" ht="18.75">
      <c r="A30" s="238">
        <v>21</v>
      </c>
      <c r="B30" s="332" t="s">
        <v>163</v>
      </c>
      <c r="C30" s="244" t="s">
        <v>430</v>
      </c>
      <c r="D30" s="240" t="s">
        <v>1</v>
      </c>
      <c r="E30" s="241">
        <v>5000</v>
      </c>
      <c r="F30" s="241">
        <f t="shared" si="1"/>
        <v>51700000</v>
      </c>
      <c r="G30" s="241">
        <v>5000</v>
      </c>
      <c r="H30" s="241">
        <f t="shared" si="2"/>
        <v>51700000</v>
      </c>
      <c r="I30" s="241">
        <v>5000</v>
      </c>
      <c r="J30" s="241">
        <f t="shared" si="3"/>
        <v>51700000</v>
      </c>
      <c r="K30" s="241">
        <v>5000</v>
      </c>
      <c r="L30" s="241">
        <f t="shared" si="4"/>
        <v>51700000</v>
      </c>
      <c r="M30" s="241">
        <f t="shared" si="5"/>
        <v>20000</v>
      </c>
      <c r="N30" s="243">
        <v>10340</v>
      </c>
      <c r="O30" s="243">
        <f t="shared" si="0"/>
        <v>206800000</v>
      </c>
      <c r="P30" s="73"/>
      <c r="Q30" s="73"/>
    </row>
    <row r="31" spans="1:17" s="63" customFormat="1" ht="18.75">
      <c r="A31" s="238">
        <v>22</v>
      </c>
      <c r="B31" s="244" t="s">
        <v>431</v>
      </c>
      <c r="C31" s="244" t="s">
        <v>432</v>
      </c>
      <c r="D31" s="240" t="s">
        <v>1</v>
      </c>
      <c r="E31" s="241">
        <v>50</v>
      </c>
      <c r="F31" s="241">
        <f t="shared" si="1"/>
        <v>550000</v>
      </c>
      <c r="G31" s="241">
        <v>50</v>
      </c>
      <c r="H31" s="241">
        <f t="shared" si="2"/>
        <v>550000</v>
      </c>
      <c r="I31" s="241">
        <v>50</v>
      </c>
      <c r="J31" s="241">
        <f t="shared" si="3"/>
        <v>550000</v>
      </c>
      <c r="K31" s="241">
        <v>50</v>
      </c>
      <c r="L31" s="241">
        <f t="shared" si="4"/>
        <v>550000</v>
      </c>
      <c r="M31" s="241">
        <f t="shared" si="5"/>
        <v>200</v>
      </c>
      <c r="N31" s="243">
        <v>11000</v>
      </c>
      <c r="O31" s="243">
        <f t="shared" si="0"/>
        <v>2200000</v>
      </c>
      <c r="P31" s="73"/>
      <c r="Q31" s="73"/>
    </row>
    <row r="32" spans="1:17" s="63" customFormat="1" ht="18.75">
      <c r="A32" s="238">
        <v>24</v>
      </c>
      <c r="B32" s="332" t="s">
        <v>164</v>
      </c>
      <c r="C32" s="244" t="s">
        <v>433</v>
      </c>
      <c r="D32" s="240" t="s">
        <v>165</v>
      </c>
      <c r="E32" s="241">
        <v>40</v>
      </c>
      <c r="F32" s="241">
        <f t="shared" si="1"/>
        <v>660000</v>
      </c>
      <c r="G32" s="241">
        <v>40</v>
      </c>
      <c r="H32" s="241">
        <f t="shared" si="2"/>
        <v>660000</v>
      </c>
      <c r="I32" s="241">
        <v>40</v>
      </c>
      <c r="J32" s="241">
        <f t="shared" si="3"/>
        <v>660000</v>
      </c>
      <c r="K32" s="241">
        <v>40</v>
      </c>
      <c r="L32" s="241">
        <f t="shared" si="4"/>
        <v>660000</v>
      </c>
      <c r="M32" s="241">
        <f t="shared" si="5"/>
        <v>160</v>
      </c>
      <c r="N32" s="243">
        <v>16500</v>
      </c>
      <c r="O32" s="243">
        <f t="shared" si="0"/>
        <v>2640000</v>
      </c>
      <c r="P32" s="73"/>
      <c r="Q32" s="73"/>
    </row>
    <row r="33" spans="1:17" s="63" customFormat="1" ht="18.75">
      <c r="A33" s="238">
        <v>26</v>
      </c>
      <c r="B33" s="244" t="s">
        <v>166</v>
      </c>
      <c r="C33" s="244" t="s">
        <v>434</v>
      </c>
      <c r="D33" s="240" t="s">
        <v>1</v>
      </c>
      <c r="E33" s="241">
        <v>1</v>
      </c>
      <c r="F33" s="241">
        <f t="shared" si="1"/>
        <v>275000</v>
      </c>
      <c r="G33" s="241">
        <v>1</v>
      </c>
      <c r="H33" s="241">
        <f t="shared" si="2"/>
        <v>275000</v>
      </c>
      <c r="I33" s="241">
        <v>1</v>
      </c>
      <c r="J33" s="241">
        <f t="shared" si="3"/>
        <v>275000</v>
      </c>
      <c r="K33" s="241">
        <v>1</v>
      </c>
      <c r="L33" s="241">
        <f t="shared" si="4"/>
        <v>275000</v>
      </c>
      <c r="M33" s="241">
        <f t="shared" si="5"/>
        <v>4</v>
      </c>
      <c r="N33" s="243">
        <v>275000</v>
      </c>
      <c r="O33" s="243">
        <f t="shared" si="0"/>
        <v>1100000</v>
      </c>
      <c r="P33" s="73"/>
      <c r="Q33" s="73"/>
    </row>
    <row r="34" spans="1:17" s="63" customFormat="1" ht="18.75">
      <c r="A34" s="238">
        <v>27</v>
      </c>
      <c r="B34" s="244" t="s">
        <v>167</v>
      </c>
      <c r="C34" s="244" t="s">
        <v>435</v>
      </c>
      <c r="D34" s="240" t="s">
        <v>1</v>
      </c>
      <c r="E34" s="241">
        <v>1</v>
      </c>
      <c r="F34" s="241">
        <f t="shared" si="1"/>
        <v>220000</v>
      </c>
      <c r="G34" s="241">
        <v>1</v>
      </c>
      <c r="H34" s="241">
        <f t="shared" si="2"/>
        <v>220000</v>
      </c>
      <c r="I34" s="241">
        <v>1</v>
      </c>
      <c r="J34" s="241">
        <f t="shared" si="3"/>
        <v>220000</v>
      </c>
      <c r="K34" s="241">
        <v>1</v>
      </c>
      <c r="L34" s="241">
        <f t="shared" si="4"/>
        <v>220000</v>
      </c>
      <c r="M34" s="241">
        <f t="shared" si="5"/>
        <v>4</v>
      </c>
      <c r="N34" s="243">
        <v>220000</v>
      </c>
      <c r="O34" s="243">
        <f t="shared" si="0"/>
        <v>880000</v>
      </c>
      <c r="P34" s="73"/>
      <c r="Q34" s="73"/>
    </row>
    <row r="35" spans="1:15" s="63" customFormat="1" ht="18.75">
      <c r="A35" s="238">
        <v>29</v>
      </c>
      <c r="B35" s="332" t="s">
        <v>436</v>
      </c>
      <c r="C35" s="244" t="s">
        <v>437</v>
      </c>
      <c r="D35" s="240" t="s">
        <v>2</v>
      </c>
      <c r="E35" s="241">
        <v>6</v>
      </c>
      <c r="F35" s="241">
        <f t="shared" si="1"/>
        <v>12612</v>
      </c>
      <c r="G35" s="241">
        <v>6</v>
      </c>
      <c r="H35" s="241">
        <f t="shared" si="2"/>
        <v>12612</v>
      </c>
      <c r="I35" s="241">
        <v>6</v>
      </c>
      <c r="J35" s="241">
        <f t="shared" si="3"/>
        <v>12612</v>
      </c>
      <c r="K35" s="241">
        <v>6</v>
      </c>
      <c r="L35" s="241">
        <f t="shared" si="4"/>
        <v>12612</v>
      </c>
      <c r="M35" s="241">
        <f t="shared" si="5"/>
        <v>24</v>
      </c>
      <c r="N35" s="243">
        <v>2102</v>
      </c>
      <c r="O35" s="243">
        <f t="shared" si="0"/>
        <v>50448</v>
      </c>
    </row>
    <row r="36" spans="1:15" s="63" customFormat="1" ht="18.75">
      <c r="A36" s="238">
        <v>30</v>
      </c>
      <c r="B36" s="332" t="s">
        <v>170</v>
      </c>
      <c r="C36" s="244" t="s">
        <v>438</v>
      </c>
      <c r="D36" s="240" t="s">
        <v>1</v>
      </c>
      <c r="E36" s="241">
        <v>40</v>
      </c>
      <c r="F36" s="241">
        <f t="shared" si="1"/>
        <v>660000</v>
      </c>
      <c r="G36" s="241">
        <v>40</v>
      </c>
      <c r="H36" s="241">
        <f t="shared" si="2"/>
        <v>660000</v>
      </c>
      <c r="I36" s="241">
        <v>40</v>
      </c>
      <c r="J36" s="241">
        <f t="shared" si="3"/>
        <v>660000</v>
      </c>
      <c r="K36" s="241">
        <v>40</v>
      </c>
      <c r="L36" s="241">
        <f t="shared" si="4"/>
        <v>660000</v>
      </c>
      <c r="M36" s="241">
        <f t="shared" si="5"/>
        <v>160</v>
      </c>
      <c r="N36" s="243">
        <v>16500</v>
      </c>
      <c r="O36" s="243">
        <f t="shared" si="0"/>
        <v>2640000</v>
      </c>
    </row>
    <row r="37" spans="1:15" s="63" customFormat="1" ht="18.75">
      <c r="A37" s="238">
        <v>31</v>
      </c>
      <c r="B37" s="332" t="s">
        <v>171</v>
      </c>
      <c r="C37" s="244" t="s">
        <v>439</v>
      </c>
      <c r="D37" s="240" t="s">
        <v>1</v>
      </c>
      <c r="E37" s="241">
        <v>40</v>
      </c>
      <c r="F37" s="241">
        <f t="shared" si="1"/>
        <v>660000</v>
      </c>
      <c r="G37" s="241">
        <v>40</v>
      </c>
      <c r="H37" s="241">
        <f t="shared" si="2"/>
        <v>660000</v>
      </c>
      <c r="I37" s="241">
        <v>40</v>
      </c>
      <c r="J37" s="241">
        <f t="shared" si="3"/>
        <v>660000</v>
      </c>
      <c r="K37" s="241">
        <v>40</v>
      </c>
      <c r="L37" s="241">
        <f t="shared" si="4"/>
        <v>660000</v>
      </c>
      <c r="M37" s="241">
        <f t="shared" si="5"/>
        <v>160</v>
      </c>
      <c r="N37" s="243">
        <v>16500</v>
      </c>
      <c r="O37" s="243">
        <f t="shared" si="0"/>
        <v>2640000</v>
      </c>
    </row>
    <row r="38" spans="1:15" s="63" customFormat="1" ht="18.75">
      <c r="A38" s="238">
        <v>32</v>
      </c>
      <c r="B38" s="332" t="s">
        <v>172</v>
      </c>
      <c r="C38" s="244"/>
      <c r="D38" s="240" t="s">
        <v>1</v>
      </c>
      <c r="E38" s="241">
        <v>10</v>
      </c>
      <c r="F38" s="241">
        <f t="shared" si="1"/>
        <v>220000</v>
      </c>
      <c r="G38" s="241">
        <v>10</v>
      </c>
      <c r="H38" s="241">
        <f t="shared" si="2"/>
        <v>220000</v>
      </c>
      <c r="I38" s="241">
        <v>10</v>
      </c>
      <c r="J38" s="241">
        <f t="shared" si="3"/>
        <v>220000</v>
      </c>
      <c r="K38" s="241">
        <v>10</v>
      </c>
      <c r="L38" s="241">
        <f t="shared" si="4"/>
        <v>220000</v>
      </c>
      <c r="M38" s="241">
        <f t="shared" si="5"/>
        <v>40</v>
      </c>
      <c r="N38" s="243">
        <v>22000</v>
      </c>
      <c r="O38" s="243">
        <f t="shared" si="0"/>
        <v>880000</v>
      </c>
    </row>
    <row r="39" spans="1:15" s="63" customFormat="1" ht="18.75">
      <c r="A39" s="238">
        <v>33</v>
      </c>
      <c r="B39" s="244" t="s">
        <v>173</v>
      </c>
      <c r="C39" s="244" t="s">
        <v>440</v>
      </c>
      <c r="D39" s="240" t="s">
        <v>1</v>
      </c>
      <c r="E39" s="241">
        <v>10</v>
      </c>
      <c r="F39" s="241">
        <f t="shared" si="1"/>
        <v>22170500</v>
      </c>
      <c r="G39" s="241">
        <v>10</v>
      </c>
      <c r="H39" s="241">
        <f t="shared" si="2"/>
        <v>22170500</v>
      </c>
      <c r="I39" s="241">
        <v>10</v>
      </c>
      <c r="J39" s="241">
        <f t="shared" si="3"/>
        <v>22170500</v>
      </c>
      <c r="K39" s="241">
        <v>10</v>
      </c>
      <c r="L39" s="241">
        <f t="shared" si="4"/>
        <v>22170500</v>
      </c>
      <c r="M39" s="241">
        <f t="shared" si="5"/>
        <v>40</v>
      </c>
      <c r="N39" s="243">
        <v>2217050</v>
      </c>
      <c r="O39" s="243">
        <f t="shared" si="0"/>
        <v>88682000</v>
      </c>
    </row>
    <row r="40" spans="1:15" s="214" customFormat="1" ht="18.75">
      <c r="A40" s="251"/>
      <c r="B40" s="238" t="s">
        <v>72</v>
      </c>
      <c r="C40" s="252"/>
      <c r="D40" s="253"/>
      <c r="E40" s="254"/>
      <c r="F40" s="255">
        <f>SUM(F11:F39)</f>
        <v>2508738473.025</v>
      </c>
      <c r="G40" s="254"/>
      <c r="H40" s="255">
        <f>SUM(H11:H39)</f>
        <v>2512489943.825</v>
      </c>
      <c r="I40" s="254"/>
      <c r="J40" s="255">
        <f>SUM(J11:J39)</f>
        <v>2512489943.825</v>
      </c>
      <c r="K40" s="254"/>
      <c r="L40" s="255">
        <f>SUM(L11:L39)</f>
        <v>2539013707.025</v>
      </c>
      <c r="M40" s="254"/>
      <c r="N40" s="256"/>
      <c r="O40" s="255">
        <f>SUM(O11:O39)</f>
        <v>10072732067.7</v>
      </c>
    </row>
    <row r="41" spans="1:15" s="63" customFormat="1" ht="18.75">
      <c r="A41" s="65"/>
      <c r="B41" s="66"/>
      <c r="C41" s="66"/>
      <c r="D41" s="67"/>
      <c r="E41" s="186"/>
      <c r="F41" s="186"/>
      <c r="G41" s="186"/>
      <c r="H41" s="186"/>
      <c r="I41" s="3"/>
      <c r="J41" s="187"/>
      <c r="K41" s="209"/>
      <c r="L41" s="3"/>
      <c r="O41" s="73"/>
    </row>
    <row r="42" spans="1:15" s="63" customFormat="1" ht="18.75">
      <c r="A42" s="57"/>
      <c r="B42" s="68"/>
      <c r="C42" s="68"/>
      <c r="D42" s="68"/>
      <c r="E42" s="186" t="s">
        <v>589</v>
      </c>
      <c r="F42" s="74"/>
      <c r="G42" s="74"/>
      <c r="H42" s="74"/>
      <c r="I42" s="74"/>
      <c r="J42" s="74"/>
      <c r="K42" s="186" t="s">
        <v>562</v>
      </c>
      <c r="L42" s="74"/>
      <c r="O42" s="73"/>
    </row>
    <row r="43" spans="1:12" s="63" customFormat="1" ht="18.75">
      <c r="A43" s="57"/>
      <c r="B43" s="68"/>
      <c r="C43" s="68"/>
      <c r="D43" s="68"/>
      <c r="E43" s="186"/>
      <c r="F43" s="74"/>
      <c r="G43" s="74"/>
      <c r="H43" s="74"/>
      <c r="I43" s="74"/>
      <c r="J43" s="74"/>
      <c r="K43" s="186"/>
      <c r="L43" s="74"/>
    </row>
    <row r="44" spans="1:12" s="63" customFormat="1" ht="18.75">
      <c r="A44" s="57"/>
      <c r="B44" s="69"/>
      <c r="C44" s="69"/>
      <c r="D44" s="68"/>
      <c r="E44" s="186" t="s">
        <v>390</v>
      </c>
      <c r="F44" s="74"/>
      <c r="G44" s="74"/>
      <c r="H44" s="74"/>
      <c r="I44" s="74"/>
      <c r="J44" s="74"/>
      <c r="K44" s="186" t="s">
        <v>470</v>
      </c>
      <c r="L44" s="74"/>
    </row>
    <row r="45" spans="1:12" s="63" customFormat="1" ht="18.75">
      <c r="A45" s="57"/>
      <c r="B45" s="69"/>
      <c r="C45" s="69"/>
      <c r="D45" s="68"/>
      <c r="E45" s="186"/>
      <c r="F45" s="186"/>
      <c r="G45" s="186"/>
      <c r="H45" s="186"/>
      <c r="I45" s="3"/>
      <c r="J45" s="188"/>
      <c r="K45" s="186"/>
      <c r="L45" s="3"/>
    </row>
    <row r="46" spans="1:12" s="63" customFormat="1" ht="18.75">
      <c r="A46" s="57"/>
      <c r="B46" s="69"/>
      <c r="C46" s="69"/>
      <c r="D46" s="68"/>
      <c r="E46" s="186" t="s">
        <v>392</v>
      </c>
      <c r="F46" s="186"/>
      <c r="G46" s="186"/>
      <c r="H46" s="186"/>
      <c r="I46" s="3"/>
      <c r="J46" s="189"/>
      <c r="K46" s="186" t="s">
        <v>393</v>
      </c>
      <c r="L46" s="3"/>
    </row>
    <row r="47" spans="1:12" s="63" customFormat="1" ht="18.75">
      <c r="A47" s="57"/>
      <c r="B47" s="69"/>
      <c r="C47" s="69"/>
      <c r="D47" s="68"/>
      <c r="E47" s="186"/>
      <c r="F47" s="186"/>
      <c r="G47" s="186"/>
      <c r="H47" s="186"/>
      <c r="I47" s="3"/>
      <c r="J47" s="189"/>
      <c r="K47" s="186"/>
      <c r="L47" s="3"/>
    </row>
    <row r="48" spans="1:12" s="63" customFormat="1" ht="18.75">
      <c r="A48" s="57"/>
      <c r="B48" s="69"/>
      <c r="C48" s="69"/>
      <c r="D48" s="68"/>
      <c r="E48" s="186" t="s">
        <v>394</v>
      </c>
      <c r="F48" s="186"/>
      <c r="G48" s="186"/>
      <c r="H48" s="186"/>
      <c r="I48" s="3"/>
      <c r="J48" s="189"/>
      <c r="K48" s="186" t="s">
        <v>395</v>
      </c>
      <c r="L48" s="3"/>
    </row>
    <row r="49" spans="1:12" s="63" customFormat="1" ht="18.75">
      <c r="A49" s="57"/>
      <c r="B49" s="69"/>
      <c r="C49" s="69"/>
      <c r="D49" s="68"/>
      <c r="E49" s="186"/>
      <c r="F49" s="186"/>
      <c r="G49" s="186"/>
      <c r="H49" s="186"/>
      <c r="I49" s="3"/>
      <c r="J49" s="189"/>
      <c r="K49" s="186"/>
      <c r="L49" s="3"/>
    </row>
    <row r="50" spans="1:12" s="63" customFormat="1" ht="18.75">
      <c r="A50" s="57"/>
      <c r="B50" s="69"/>
      <c r="C50" s="69"/>
      <c r="D50" s="68"/>
      <c r="E50" s="186" t="s">
        <v>408</v>
      </c>
      <c r="F50" s="186"/>
      <c r="G50" s="186"/>
      <c r="H50" s="186"/>
      <c r="I50" s="3"/>
      <c r="J50" s="189"/>
      <c r="K50" s="186" t="s">
        <v>407</v>
      </c>
      <c r="L50" s="3"/>
    </row>
    <row r="51" spans="1:12" s="63" customFormat="1" ht="27" customHeight="1">
      <c r="A51" s="57"/>
      <c r="B51" s="69"/>
      <c r="C51" s="69"/>
      <c r="D51" s="68"/>
      <c r="E51" s="68"/>
      <c r="F51" s="68"/>
      <c r="G51" s="68"/>
      <c r="H51" s="68"/>
      <c r="I51" s="68"/>
      <c r="J51" s="68"/>
      <c r="K51" s="68"/>
      <c r="L51" s="68"/>
    </row>
    <row r="52" spans="1:12" s="63" customFormat="1" ht="27" customHeight="1">
      <c r="A52" s="57"/>
      <c r="B52" s="69"/>
      <c r="C52" s="69"/>
      <c r="D52" s="68"/>
      <c r="E52" s="68"/>
      <c r="F52" s="68"/>
      <c r="G52" s="68"/>
      <c r="H52" s="68"/>
      <c r="I52" s="68"/>
      <c r="J52" s="68"/>
      <c r="K52" s="68"/>
      <c r="L52" s="68"/>
    </row>
    <row r="53" spans="2:12" ht="15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</row>
  </sheetData>
  <sheetProtection/>
  <mergeCells count="14">
    <mergeCell ref="A6:O6"/>
    <mergeCell ref="A7:O7"/>
    <mergeCell ref="K9:L9"/>
    <mergeCell ref="M9:O9"/>
    <mergeCell ref="A1:B1"/>
    <mergeCell ref="A9:A10"/>
    <mergeCell ref="B9:B10"/>
    <mergeCell ref="D9:D10"/>
    <mergeCell ref="A8:L8"/>
    <mergeCell ref="E9:F9"/>
    <mergeCell ref="G9:H9"/>
    <mergeCell ref="I9:J9"/>
    <mergeCell ref="A3:D3"/>
    <mergeCell ref="A4:D4"/>
  </mergeCells>
  <printOptions/>
  <pageMargins left="0.17" right="0.17" top="0.4" bottom="0.3" header="0.31496062992125984" footer="0.31496062992125984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="130" zoomScaleNormal="85" zoomScaleSheetLayoutView="130" zoomScalePageLayoutView="0" workbookViewId="0" topLeftCell="A76">
      <selection activeCell="E83" sqref="E83"/>
    </sheetView>
  </sheetViews>
  <sheetFormatPr defaultColWidth="9.00390625" defaultRowHeight="12.75"/>
  <cols>
    <col min="1" max="1" width="5.125" style="285" customWidth="1"/>
    <col min="2" max="2" width="29.875" style="285" customWidth="1"/>
    <col min="3" max="3" width="18.75390625" style="285" customWidth="1"/>
    <col min="4" max="4" width="5.75390625" style="285" customWidth="1"/>
    <col min="5" max="5" width="5.375" style="285" customWidth="1"/>
    <col min="6" max="6" width="10.125" style="285" hidden="1" customWidth="1"/>
    <col min="7" max="7" width="4.75390625" style="285" customWidth="1"/>
    <col min="8" max="8" width="10.25390625" style="285" hidden="1" customWidth="1"/>
    <col min="9" max="9" width="6.875" style="285" customWidth="1"/>
    <col min="10" max="10" width="10.875" style="285" hidden="1" customWidth="1"/>
    <col min="11" max="11" width="5.375" style="285" customWidth="1"/>
    <col min="12" max="12" width="6.25390625" style="285" customWidth="1"/>
    <col min="13" max="16384" width="9.125" style="285" customWidth="1"/>
  </cols>
  <sheetData>
    <row r="1" spans="2:10" s="4" customFormat="1" ht="16.5" customHeight="1">
      <c r="B1" s="4" t="s">
        <v>473</v>
      </c>
      <c r="G1" s="377" t="s">
        <v>474</v>
      </c>
      <c r="H1" s="377"/>
      <c r="I1" s="377"/>
      <c r="J1" s="377"/>
    </row>
    <row r="2" spans="2:10" s="4" customFormat="1" ht="21" customHeight="1">
      <c r="B2" s="4" t="s">
        <v>475</v>
      </c>
      <c r="G2" s="377" t="s">
        <v>476</v>
      </c>
      <c r="H2" s="377"/>
      <c r="I2" s="377"/>
      <c r="J2" s="377"/>
    </row>
    <row r="3" spans="2:10" s="4" customFormat="1" ht="16.5" customHeight="1">
      <c r="B3" s="4" t="s">
        <v>477</v>
      </c>
      <c r="G3" s="377" t="s">
        <v>478</v>
      </c>
      <c r="H3" s="377"/>
      <c r="I3" s="377"/>
      <c r="J3" s="377"/>
    </row>
    <row r="4" spans="2:10" s="4" customFormat="1" ht="21" customHeight="1">
      <c r="B4" s="4" t="s">
        <v>479</v>
      </c>
      <c r="G4" s="377" t="s">
        <v>480</v>
      </c>
      <c r="H4" s="377"/>
      <c r="I4" s="377"/>
      <c r="J4" s="377"/>
    </row>
    <row r="5" spans="1:12" s="4" customFormat="1" ht="18" customHeight="1">
      <c r="A5" s="374" t="s">
        <v>481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</row>
    <row r="6" spans="1:12" s="4" customFormat="1" ht="19.5" customHeight="1">
      <c r="A6" s="375" t="s">
        <v>482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</row>
    <row r="7" spans="1:12" s="4" customFormat="1" ht="13.5" customHeight="1">
      <c r="A7" s="376" t="s">
        <v>483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</row>
    <row r="8" spans="1:12" s="4" customFormat="1" ht="18" customHeight="1">
      <c r="A8" s="280" t="s">
        <v>48</v>
      </c>
      <c r="B8" s="280" t="s">
        <v>0</v>
      </c>
      <c r="C8" s="5" t="s">
        <v>115</v>
      </c>
      <c r="D8" s="280" t="s">
        <v>5</v>
      </c>
      <c r="E8" s="281" t="s">
        <v>484</v>
      </c>
      <c r="F8" s="282"/>
      <c r="G8" s="281" t="s">
        <v>485</v>
      </c>
      <c r="H8" s="281"/>
      <c r="I8" s="283" t="s">
        <v>486</v>
      </c>
      <c r="J8" s="281"/>
      <c r="K8" s="283" t="s">
        <v>487</v>
      </c>
      <c r="L8" s="410"/>
    </row>
    <row r="9" spans="1:12" s="4" customFormat="1" ht="29.25" customHeight="1">
      <c r="A9" s="280"/>
      <c r="B9" s="280"/>
      <c r="C9" s="5"/>
      <c r="D9" s="280"/>
      <c r="E9" s="286" t="s">
        <v>152</v>
      </c>
      <c r="F9" s="286" t="s">
        <v>46</v>
      </c>
      <c r="G9" s="286" t="s">
        <v>152</v>
      </c>
      <c r="H9" s="286" t="s">
        <v>46</v>
      </c>
      <c r="I9" s="286" t="s">
        <v>152</v>
      </c>
      <c r="J9" s="286" t="s">
        <v>46</v>
      </c>
      <c r="K9" s="286" t="s">
        <v>152</v>
      </c>
      <c r="L9" s="287" t="s">
        <v>488</v>
      </c>
    </row>
    <row r="10" spans="1:12" s="4" customFormat="1" ht="30" customHeight="1">
      <c r="A10" s="366">
        <v>1</v>
      </c>
      <c r="B10" s="371" t="s">
        <v>489</v>
      </c>
      <c r="C10" s="284" t="s">
        <v>490</v>
      </c>
      <c r="D10" s="371" t="s">
        <v>157</v>
      </c>
      <c r="E10" s="366">
        <v>1</v>
      </c>
      <c r="F10" s="366">
        <v>38000000</v>
      </c>
      <c r="G10" s="366">
        <v>1</v>
      </c>
      <c r="H10" s="366">
        <v>38000000</v>
      </c>
      <c r="I10" s="366">
        <v>1</v>
      </c>
      <c r="J10" s="366">
        <v>38000000</v>
      </c>
      <c r="K10" s="366">
        <v>1</v>
      </c>
      <c r="L10" s="366">
        <f>K10+I10+G10+E10</f>
        <v>4</v>
      </c>
    </row>
    <row r="11" spans="1:12" s="288" customFormat="1" ht="30" customHeight="1">
      <c r="A11" s="367"/>
      <c r="B11" s="372"/>
      <c r="C11" s="284" t="s">
        <v>491</v>
      </c>
      <c r="D11" s="372"/>
      <c r="E11" s="367"/>
      <c r="F11" s="367"/>
      <c r="G11" s="367"/>
      <c r="H11" s="367"/>
      <c r="I11" s="367"/>
      <c r="J11" s="367"/>
      <c r="K11" s="367"/>
      <c r="L11" s="367"/>
    </row>
    <row r="12" spans="1:12" s="288" customFormat="1" ht="30" customHeight="1">
      <c r="A12" s="368"/>
      <c r="B12" s="373"/>
      <c r="C12" s="284" t="s">
        <v>492</v>
      </c>
      <c r="D12" s="373"/>
      <c r="E12" s="368"/>
      <c r="F12" s="368"/>
      <c r="G12" s="368"/>
      <c r="H12" s="368"/>
      <c r="I12" s="368"/>
      <c r="J12" s="368"/>
      <c r="K12" s="368"/>
      <c r="L12" s="368"/>
    </row>
    <row r="13" spans="1:12" s="288" customFormat="1" ht="16.5" customHeight="1">
      <c r="A13" s="289">
        <v>2</v>
      </c>
      <c r="B13" s="290" t="s">
        <v>493</v>
      </c>
      <c r="C13" s="284" t="s">
        <v>494</v>
      </c>
      <c r="D13" s="284" t="s">
        <v>1</v>
      </c>
      <c r="E13" s="289">
        <v>1</v>
      </c>
      <c r="F13" s="289">
        <v>11000000</v>
      </c>
      <c r="G13" s="289">
        <v>2</v>
      </c>
      <c r="H13" s="289">
        <v>22000000</v>
      </c>
      <c r="I13" s="289">
        <v>1</v>
      </c>
      <c r="J13" s="289">
        <v>11000000</v>
      </c>
      <c r="K13" s="289">
        <v>2</v>
      </c>
      <c r="L13" s="289">
        <f>K13+I13+G13+E13</f>
        <v>6</v>
      </c>
    </row>
    <row r="14" spans="1:12" s="288" customFormat="1" ht="16.5" customHeight="1">
      <c r="A14" s="289">
        <v>3</v>
      </c>
      <c r="B14" s="290" t="s">
        <v>117</v>
      </c>
      <c r="C14" s="284" t="s">
        <v>495</v>
      </c>
      <c r="D14" s="284" t="s">
        <v>1</v>
      </c>
      <c r="E14" s="289">
        <v>1</v>
      </c>
      <c r="F14" s="289">
        <v>36000000</v>
      </c>
      <c r="G14" s="289">
        <v>2</v>
      </c>
      <c r="H14" s="289">
        <v>72000000</v>
      </c>
      <c r="I14" s="289">
        <v>1</v>
      </c>
      <c r="J14" s="289">
        <v>36000000</v>
      </c>
      <c r="K14" s="289">
        <v>2</v>
      </c>
      <c r="L14" s="289">
        <f>K14+I14+G14+E14</f>
        <v>6</v>
      </c>
    </row>
    <row r="15" spans="1:12" s="291" customFormat="1" ht="16.5" customHeight="1">
      <c r="A15" s="289">
        <v>4</v>
      </c>
      <c r="B15" s="290" t="s">
        <v>496</v>
      </c>
      <c r="C15" s="284" t="s">
        <v>118</v>
      </c>
      <c r="D15" s="284" t="s">
        <v>1</v>
      </c>
      <c r="E15" s="289">
        <v>1</v>
      </c>
      <c r="F15" s="289">
        <v>22000000</v>
      </c>
      <c r="G15" s="289">
        <v>2</v>
      </c>
      <c r="H15" s="289">
        <v>44000000</v>
      </c>
      <c r="I15" s="289">
        <v>1</v>
      </c>
      <c r="J15" s="289">
        <v>22000000</v>
      </c>
      <c r="K15" s="289">
        <v>2</v>
      </c>
      <c r="L15" s="289">
        <f>K15+I15+G15+E15</f>
        <v>6</v>
      </c>
    </row>
    <row r="16" spans="1:12" s="291" customFormat="1" ht="16.5" customHeight="1">
      <c r="A16" s="289">
        <v>5</v>
      </c>
      <c r="B16" s="290" t="s">
        <v>119</v>
      </c>
      <c r="C16" s="284" t="s">
        <v>120</v>
      </c>
      <c r="D16" s="284" t="s">
        <v>1</v>
      </c>
      <c r="E16" s="284"/>
      <c r="F16" s="284"/>
      <c r="G16" s="289">
        <v>6</v>
      </c>
      <c r="H16" s="289">
        <v>6750000</v>
      </c>
      <c r="I16" s="289">
        <v>6</v>
      </c>
      <c r="J16" s="289">
        <v>6750000</v>
      </c>
      <c r="K16" s="289"/>
      <c r="L16" s="289">
        <f>K16+I16+G16+E16</f>
        <v>12</v>
      </c>
    </row>
    <row r="17" spans="1:12" ht="16.5" customHeight="1">
      <c r="A17" s="289">
        <v>6</v>
      </c>
      <c r="B17" s="290" t="s">
        <v>121</v>
      </c>
      <c r="C17" s="284" t="s">
        <v>122</v>
      </c>
      <c r="D17" s="284" t="s">
        <v>1</v>
      </c>
      <c r="E17" s="284">
        <v>6</v>
      </c>
      <c r="F17" s="284">
        <v>5016000</v>
      </c>
      <c r="G17" s="284">
        <v>12</v>
      </c>
      <c r="H17" s="284">
        <v>10032000</v>
      </c>
      <c r="I17" s="284">
        <v>6</v>
      </c>
      <c r="J17" s="284">
        <v>5016000</v>
      </c>
      <c r="K17" s="284">
        <v>12</v>
      </c>
      <c r="L17" s="289">
        <f>K17+I17+G17+E17</f>
        <v>36</v>
      </c>
    </row>
    <row r="18" spans="1:12" ht="16.5" customHeight="1">
      <c r="A18" s="289">
        <v>7</v>
      </c>
      <c r="B18" s="290" t="s">
        <v>123</v>
      </c>
      <c r="C18" s="284" t="s">
        <v>124</v>
      </c>
      <c r="D18" s="284" t="s">
        <v>1</v>
      </c>
      <c r="E18" s="284">
        <v>6</v>
      </c>
      <c r="F18" s="284">
        <v>26400000</v>
      </c>
      <c r="G18" s="284"/>
      <c r="H18" s="284"/>
      <c r="I18" s="284">
        <v>6</v>
      </c>
      <c r="J18" s="284">
        <v>26400000</v>
      </c>
      <c r="K18" s="284"/>
      <c r="L18" s="289">
        <f>K18+I18+G18+E18</f>
        <v>12</v>
      </c>
    </row>
    <row r="19" spans="1:12" ht="16.5" customHeight="1">
      <c r="A19" s="289">
        <v>8</v>
      </c>
      <c r="B19" s="290" t="s">
        <v>497</v>
      </c>
      <c r="C19" s="284" t="s">
        <v>498</v>
      </c>
      <c r="D19" s="284" t="s">
        <v>157</v>
      </c>
      <c r="E19" s="284"/>
      <c r="F19" s="284"/>
      <c r="G19" s="284">
        <v>1</v>
      </c>
      <c r="H19" s="284">
        <v>25200000</v>
      </c>
      <c r="I19" s="284"/>
      <c r="J19" s="284"/>
      <c r="K19" s="284"/>
      <c r="L19" s="289">
        <f>K19+I19+G19+E19</f>
        <v>1</v>
      </c>
    </row>
    <row r="20" spans="1:12" ht="16.5" customHeight="1">
      <c r="A20" s="289">
        <v>9</v>
      </c>
      <c r="B20" s="290" t="s">
        <v>497</v>
      </c>
      <c r="C20" s="284" t="s">
        <v>499</v>
      </c>
      <c r="D20" s="284" t="s">
        <v>157</v>
      </c>
      <c r="E20" s="284">
        <v>1</v>
      </c>
      <c r="F20" s="284">
        <v>25200000</v>
      </c>
      <c r="G20" s="284"/>
      <c r="H20" s="284"/>
      <c r="I20" s="284"/>
      <c r="J20" s="284"/>
      <c r="K20" s="284">
        <v>1</v>
      </c>
      <c r="L20" s="289">
        <f>K20+I20+G20+E20</f>
        <v>2</v>
      </c>
    </row>
    <row r="21" spans="1:12" ht="16.5" customHeight="1">
      <c r="A21" s="289">
        <v>10</v>
      </c>
      <c r="B21" s="290" t="s">
        <v>497</v>
      </c>
      <c r="C21" s="284" t="s">
        <v>500</v>
      </c>
      <c r="D21" s="284" t="s">
        <v>157</v>
      </c>
      <c r="E21" s="284"/>
      <c r="F21" s="284"/>
      <c r="G21" s="284"/>
      <c r="H21" s="284"/>
      <c r="I21" s="284">
        <v>1</v>
      </c>
      <c r="J21" s="284">
        <v>25200000</v>
      </c>
      <c r="K21" s="284"/>
      <c r="L21" s="289">
        <f>K21+I21+G21+E21</f>
        <v>1</v>
      </c>
    </row>
    <row r="22" spans="1:12" ht="16.5" customHeight="1">
      <c r="A22" s="289">
        <v>11</v>
      </c>
      <c r="B22" s="290" t="s">
        <v>497</v>
      </c>
      <c r="C22" s="284" t="s">
        <v>501</v>
      </c>
      <c r="D22" s="284" t="s">
        <v>157</v>
      </c>
      <c r="E22" s="284">
        <v>1</v>
      </c>
      <c r="F22" s="284">
        <v>25200000</v>
      </c>
      <c r="G22" s="284"/>
      <c r="H22" s="284"/>
      <c r="I22" s="284"/>
      <c r="J22" s="284"/>
      <c r="K22" s="284"/>
      <c r="L22" s="289">
        <f>K22+I22+G22+E22</f>
        <v>1</v>
      </c>
    </row>
    <row r="23" spans="1:12" ht="16.5" customHeight="1">
      <c r="A23" s="289">
        <v>12</v>
      </c>
      <c r="B23" s="290" t="s">
        <v>497</v>
      </c>
      <c r="C23" s="284" t="s">
        <v>502</v>
      </c>
      <c r="D23" s="284" t="s">
        <v>157</v>
      </c>
      <c r="E23" s="284"/>
      <c r="F23" s="284"/>
      <c r="G23" s="284"/>
      <c r="H23" s="284"/>
      <c r="I23" s="284">
        <v>1</v>
      </c>
      <c r="J23" s="284">
        <v>25200000</v>
      </c>
      <c r="K23" s="284"/>
      <c r="L23" s="289">
        <f>K23+I23+G23+E23</f>
        <v>1</v>
      </c>
    </row>
    <row r="24" spans="1:12" ht="16.5" customHeight="1">
      <c r="A24" s="289">
        <v>13</v>
      </c>
      <c r="B24" s="290" t="s">
        <v>503</v>
      </c>
      <c r="C24" s="284" t="s">
        <v>504</v>
      </c>
      <c r="D24" s="284" t="s">
        <v>1</v>
      </c>
      <c r="E24" s="284">
        <v>1</v>
      </c>
      <c r="F24" s="284">
        <v>32500000</v>
      </c>
      <c r="G24" s="284">
        <v>1</v>
      </c>
      <c r="H24" s="284">
        <v>32500000</v>
      </c>
      <c r="I24" s="284">
        <v>1</v>
      </c>
      <c r="J24" s="284">
        <v>32500000</v>
      </c>
      <c r="K24" s="284">
        <v>1</v>
      </c>
      <c r="L24" s="289">
        <f>K24+I24+G24+E24</f>
        <v>4</v>
      </c>
    </row>
    <row r="25" spans="1:12" ht="22.5" customHeight="1">
      <c r="A25" s="289">
        <v>14</v>
      </c>
      <c r="B25" s="290" t="s">
        <v>505</v>
      </c>
      <c r="C25" s="284" t="s">
        <v>506</v>
      </c>
      <c r="D25" s="284" t="s">
        <v>1</v>
      </c>
      <c r="E25" s="284">
        <v>6</v>
      </c>
      <c r="F25" s="284">
        <v>132000000</v>
      </c>
      <c r="G25" s="284">
        <v>6</v>
      </c>
      <c r="H25" s="284">
        <v>132000000</v>
      </c>
      <c r="I25" s="284">
        <v>6</v>
      </c>
      <c r="J25" s="284">
        <v>132000000</v>
      </c>
      <c r="K25" s="284">
        <v>6</v>
      </c>
      <c r="L25" s="289">
        <f>K25+I25+G25+E25</f>
        <v>24</v>
      </c>
    </row>
    <row r="26" spans="1:12" ht="16.5" customHeight="1">
      <c r="A26" s="289">
        <v>15</v>
      </c>
      <c r="B26" s="290" t="s">
        <v>507</v>
      </c>
      <c r="C26" s="284" t="s">
        <v>508</v>
      </c>
      <c r="D26" s="284" t="s">
        <v>1</v>
      </c>
      <c r="E26" s="284">
        <v>1</v>
      </c>
      <c r="F26" s="284">
        <v>33000000</v>
      </c>
      <c r="G26" s="284"/>
      <c r="H26" s="284"/>
      <c r="I26" s="284">
        <v>1</v>
      </c>
      <c r="J26" s="284">
        <v>33000000</v>
      </c>
      <c r="K26" s="284"/>
      <c r="L26" s="289">
        <f>K26+I26+G26+E26</f>
        <v>2</v>
      </c>
    </row>
    <row r="27" spans="1:12" ht="16.5" customHeight="1">
      <c r="A27" s="289">
        <v>16</v>
      </c>
      <c r="B27" s="290" t="s">
        <v>509</v>
      </c>
      <c r="C27" s="284" t="s">
        <v>510</v>
      </c>
      <c r="D27" s="284" t="s">
        <v>1</v>
      </c>
      <c r="E27" s="284"/>
      <c r="F27" s="284"/>
      <c r="G27" s="284">
        <v>1</v>
      </c>
      <c r="H27" s="284">
        <v>22000000</v>
      </c>
      <c r="I27" s="284"/>
      <c r="J27" s="284"/>
      <c r="K27" s="284">
        <v>1</v>
      </c>
      <c r="L27" s="289">
        <f>K27+I27+G27+E27</f>
        <v>2</v>
      </c>
    </row>
    <row r="28" spans="1:12" ht="16.5" customHeight="1">
      <c r="A28" s="289">
        <v>17</v>
      </c>
      <c r="B28" s="290" t="s">
        <v>511</v>
      </c>
      <c r="C28" s="284" t="s">
        <v>512</v>
      </c>
      <c r="D28" s="284" t="s">
        <v>1</v>
      </c>
      <c r="E28" s="284">
        <v>1</v>
      </c>
      <c r="F28" s="284">
        <v>26000000</v>
      </c>
      <c r="G28" s="284">
        <v>1</v>
      </c>
      <c r="H28" s="284">
        <v>26000000</v>
      </c>
      <c r="I28" s="284"/>
      <c r="J28" s="284"/>
      <c r="K28" s="284"/>
      <c r="L28" s="289">
        <f>K28+I28+G28+E28</f>
        <v>2</v>
      </c>
    </row>
    <row r="29" spans="1:12" ht="16.5" customHeight="1">
      <c r="A29" s="289">
        <v>18</v>
      </c>
      <c r="B29" s="290" t="s">
        <v>125</v>
      </c>
      <c r="C29" s="284" t="s">
        <v>126</v>
      </c>
      <c r="D29" s="284" t="s">
        <v>1</v>
      </c>
      <c r="E29" s="284">
        <v>1</v>
      </c>
      <c r="F29" s="284">
        <v>5500000</v>
      </c>
      <c r="G29" s="284">
        <v>1</v>
      </c>
      <c r="H29" s="284">
        <v>5500000</v>
      </c>
      <c r="I29" s="284">
        <v>1</v>
      </c>
      <c r="J29" s="284">
        <v>5500000</v>
      </c>
      <c r="K29" s="284">
        <v>1</v>
      </c>
      <c r="L29" s="289">
        <f>K29+I29+G29+E29</f>
        <v>4</v>
      </c>
    </row>
    <row r="30" spans="1:12" ht="16.5" customHeight="1">
      <c r="A30" s="289">
        <v>19</v>
      </c>
      <c r="B30" s="290" t="s">
        <v>513</v>
      </c>
      <c r="C30" s="284" t="s">
        <v>514</v>
      </c>
      <c r="D30" s="284" t="s">
        <v>1</v>
      </c>
      <c r="E30" s="284">
        <v>6</v>
      </c>
      <c r="F30" s="284">
        <v>33000000</v>
      </c>
      <c r="G30" s="284">
        <v>6</v>
      </c>
      <c r="H30" s="284">
        <v>33000000</v>
      </c>
      <c r="I30" s="284"/>
      <c r="J30" s="284"/>
      <c r="K30" s="284"/>
      <c r="L30" s="289">
        <f>K30+I30+G30+E30</f>
        <v>12</v>
      </c>
    </row>
    <row r="31" spans="1:12" ht="16.5" customHeight="1">
      <c r="A31" s="289">
        <v>20</v>
      </c>
      <c r="B31" s="290" t="s">
        <v>515</v>
      </c>
      <c r="C31" s="284" t="s">
        <v>516</v>
      </c>
      <c r="D31" s="284" t="s">
        <v>1</v>
      </c>
      <c r="E31" s="284">
        <v>6</v>
      </c>
      <c r="F31" s="284">
        <v>45000000</v>
      </c>
      <c r="G31" s="284">
        <v>6</v>
      </c>
      <c r="H31" s="284">
        <v>45000000</v>
      </c>
      <c r="I31" s="284"/>
      <c r="J31" s="284"/>
      <c r="K31" s="284"/>
      <c r="L31" s="289">
        <f>K31+I31+G31+E31</f>
        <v>12</v>
      </c>
    </row>
    <row r="32" spans="1:12" ht="16.5" customHeight="1">
      <c r="A32" s="289">
        <v>21</v>
      </c>
      <c r="B32" s="290" t="s">
        <v>517</v>
      </c>
      <c r="C32" s="284" t="s">
        <v>518</v>
      </c>
      <c r="D32" s="284" t="s">
        <v>1</v>
      </c>
      <c r="E32" s="284">
        <v>2</v>
      </c>
      <c r="F32" s="284">
        <v>1748000</v>
      </c>
      <c r="G32" s="284">
        <v>3</v>
      </c>
      <c r="H32" s="284">
        <v>2622000</v>
      </c>
      <c r="I32" s="284">
        <v>2</v>
      </c>
      <c r="J32" s="284">
        <v>1748000</v>
      </c>
      <c r="K32" s="284">
        <v>3</v>
      </c>
      <c r="L32" s="289">
        <f>K32+I32+G32+E32</f>
        <v>10</v>
      </c>
    </row>
    <row r="33" spans="1:12" ht="16.5" customHeight="1">
      <c r="A33" s="289">
        <v>22</v>
      </c>
      <c r="B33" s="290" t="s">
        <v>519</v>
      </c>
      <c r="C33" s="284" t="s">
        <v>520</v>
      </c>
      <c r="D33" s="284" t="s">
        <v>1</v>
      </c>
      <c r="E33" s="284">
        <v>1</v>
      </c>
      <c r="F33" s="284">
        <v>3300000</v>
      </c>
      <c r="G33" s="284">
        <v>2</v>
      </c>
      <c r="H33" s="284">
        <v>6600000</v>
      </c>
      <c r="I33" s="284">
        <v>1</v>
      </c>
      <c r="J33" s="284">
        <v>3300000</v>
      </c>
      <c r="K33" s="284">
        <v>1</v>
      </c>
      <c r="L33" s="289">
        <f>K33+I33+G33+E33</f>
        <v>5</v>
      </c>
    </row>
    <row r="34" spans="1:12" ht="21" customHeight="1">
      <c r="A34" s="289">
        <v>23</v>
      </c>
      <c r="B34" s="290" t="s">
        <v>15</v>
      </c>
      <c r="C34" s="284" t="s">
        <v>521</v>
      </c>
      <c r="D34" s="284" t="s">
        <v>1</v>
      </c>
      <c r="E34" s="284"/>
      <c r="F34" s="284"/>
      <c r="G34" s="284">
        <v>1</v>
      </c>
      <c r="H34" s="284">
        <v>90000000</v>
      </c>
      <c r="I34" s="284"/>
      <c r="J34" s="284"/>
      <c r="K34" s="284">
        <v>1</v>
      </c>
      <c r="L34" s="289">
        <f>K34+I34+G34+E34</f>
        <v>2</v>
      </c>
    </row>
    <row r="35" spans="1:12" ht="16.5" customHeight="1">
      <c r="A35" s="289">
        <v>24</v>
      </c>
      <c r="B35" s="290" t="s">
        <v>522</v>
      </c>
      <c r="C35" s="284" t="s">
        <v>523</v>
      </c>
      <c r="D35" s="284" t="s">
        <v>1</v>
      </c>
      <c r="E35" s="284">
        <v>6</v>
      </c>
      <c r="F35" s="284">
        <v>270000</v>
      </c>
      <c r="G35" s="284">
        <v>12</v>
      </c>
      <c r="H35" s="284">
        <v>540000</v>
      </c>
      <c r="I35" s="284">
        <v>6</v>
      </c>
      <c r="J35" s="284">
        <v>270000</v>
      </c>
      <c r="K35" s="284">
        <v>12</v>
      </c>
      <c r="L35" s="289">
        <f>K35+I35+G35+E35</f>
        <v>36</v>
      </c>
    </row>
    <row r="36" spans="1:12" ht="16.5" customHeight="1">
      <c r="A36" s="289">
        <v>25</v>
      </c>
      <c r="B36" s="290" t="s">
        <v>594</v>
      </c>
      <c r="C36" s="284" t="s">
        <v>595</v>
      </c>
      <c r="D36" s="284" t="s">
        <v>1</v>
      </c>
      <c r="E36" s="284">
        <v>10</v>
      </c>
      <c r="F36" s="284">
        <v>27000000</v>
      </c>
      <c r="G36" s="284">
        <v>10</v>
      </c>
      <c r="H36" s="284">
        <v>27000000</v>
      </c>
      <c r="I36" s="284">
        <v>10</v>
      </c>
      <c r="J36" s="284">
        <v>27000000</v>
      </c>
      <c r="K36" s="284">
        <v>10</v>
      </c>
      <c r="L36" s="289">
        <f>K36+I36+G36+E36</f>
        <v>40</v>
      </c>
    </row>
    <row r="37" spans="1:12" ht="16.5" customHeight="1">
      <c r="A37" s="289"/>
      <c r="B37" s="292" t="s">
        <v>524</v>
      </c>
      <c r="C37" s="284"/>
      <c r="D37" s="284"/>
      <c r="E37" s="293"/>
      <c r="F37" s="293">
        <f>SUM(F10:F36)</f>
        <v>528134000</v>
      </c>
      <c r="G37" s="293"/>
      <c r="H37" s="293">
        <f>SUM(H10:H36)</f>
        <v>640744000</v>
      </c>
      <c r="I37" s="293"/>
      <c r="J37" s="293">
        <f>SUM(J10:J36)</f>
        <v>430884000</v>
      </c>
      <c r="K37" s="293"/>
      <c r="L37" s="284"/>
    </row>
    <row r="38" spans="1:12" ht="19.5" customHeight="1">
      <c r="A38" s="369" t="s">
        <v>525</v>
      </c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</row>
    <row r="39" spans="1:12" ht="42.75" customHeight="1">
      <c r="A39" s="289">
        <v>1</v>
      </c>
      <c r="B39" s="290" t="s">
        <v>526</v>
      </c>
      <c r="C39" s="284" t="s">
        <v>527</v>
      </c>
      <c r="D39" s="284" t="s">
        <v>211</v>
      </c>
      <c r="E39" s="5">
        <v>8</v>
      </c>
      <c r="F39" s="5">
        <v>11600000</v>
      </c>
      <c r="G39" s="284"/>
      <c r="H39" s="284"/>
      <c r="I39" s="284">
        <v>8</v>
      </c>
      <c r="J39" s="284">
        <v>11600000</v>
      </c>
      <c r="K39" s="284"/>
      <c r="L39" s="284">
        <v>16</v>
      </c>
    </row>
    <row r="40" spans="1:12" s="4" customFormat="1" ht="12.75" customHeight="1">
      <c r="A40" s="284">
        <v>2</v>
      </c>
      <c r="B40" s="290" t="s">
        <v>528</v>
      </c>
      <c r="C40" s="284" t="s">
        <v>529</v>
      </c>
      <c r="D40" s="284" t="s">
        <v>211</v>
      </c>
      <c r="E40" s="5">
        <v>1</v>
      </c>
      <c r="F40" s="5">
        <v>2450000</v>
      </c>
      <c r="G40" s="5"/>
      <c r="H40" s="5"/>
      <c r="I40" s="5">
        <v>1</v>
      </c>
      <c r="J40" s="5">
        <v>2450000</v>
      </c>
      <c r="K40" s="5"/>
      <c r="L40" s="5">
        <v>2</v>
      </c>
    </row>
    <row r="41" spans="1:12" s="4" customFormat="1" ht="12.75" customHeight="1">
      <c r="A41" s="284">
        <v>3</v>
      </c>
      <c r="B41" s="290" t="s">
        <v>530</v>
      </c>
      <c r="C41" s="284" t="s">
        <v>531</v>
      </c>
      <c r="D41" s="284" t="s">
        <v>211</v>
      </c>
      <c r="E41" s="5">
        <v>1</v>
      </c>
      <c r="F41" s="5">
        <v>3300000</v>
      </c>
      <c r="G41" s="5"/>
      <c r="H41" s="5"/>
      <c r="I41" s="5">
        <v>1</v>
      </c>
      <c r="J41" s="5">
        <v>3300000</v>
      </c>
      <c r="K41" s="5"/>
      <c r="L41" s="5">
        <v>2</v>
      </c>
    </row>
    <row r="42" spans="1:12" s="4" customFormat="1" ht="12.75" customHeight="1">
      <c r="A42" s="289">
        <v>4</v>
      </c>
      <c r="B42" s="290" t="s">
        <v>532</v>
      </c>
      <c r="C42" s="284" t="s">
        <v>533</v>
      </c>
      <c r="D42" s="284" t="s">
        <v>211</v>
      </c>
      <c r="E42" s="5">
        <v>1</v>
      </c>
      <c r="F42" s="5">
        <v>3250000</v>
      </c>
      <c r="G42" s="5"/>
      <c r="H42" s="5"/>
      <c r="I42" s="5">
        <v>1</v>
      </c>
      <c r="J42" s="5">
        <v>3250000</v>
      </c>
      <c r="K42" s="5"/>
      <c r="L42" s="5">
        <v>2</v>
      </c>
    </row>
    <row r="43" spans="1:12" s="4" customFormat="1" ht="12.75" customHeight="1">
      <c r="A43" s="284">
        <v>5</v>
      </c>
      <c r="B43" s="290" t="s">
        <v>534</v>
      </c>
      <c r="C43" s="284" t="s">
        <v>535</v>
      </c>
      <c r="D43" s="284" t="s">
        <v>211</v>
      </c>
      <c r="E43" s="5">
        <v>1</v>
      </c>
      <c r="F43" s="5">
        <v>2880000</v>
      </c>
      <c r="G43" s="5"/>
      <c r="H43" s="5"/>
      <c r="I43" s="5">
        <v>1</v>
      </c>
      <c r="J43" s="5">
        <v>2880000</v>
      </c>
      <c r="K43" s="5"/>
      <c r="L43" s="5">
        <v>2</v>
      </c>
    </row>
    <row r="44" spans="1:12" s="4" customFormat="1" ht="12.75" customHeight="1">
      <c r="A44" s="284">
        <v>6</v>
      </c>
      <c r="B44" s="290" t="s">
        <v>536</v>
      </c>
      <c r="C44" s="284" t="s">
        <v>537</v>
      </c>
      <c r="D44" s="284" t="s">
        <v>211</v>
      </c>
      <c r="E44" s="5">
        <v>1</v>
      </c>
      <c r="F44" s="5">
        <v>2340000</v>
      </c>
      <c r="G44" s="5"/>
      <c r="H44" s="5"/>
      <c r="I44" s="5">
        <v>1</v>
      </c>
      <c r="J44" s="5">
        <v>2340000</v>
      </c>
      <c r="K44" s="5"/>
      <c r="L44" s="5">
        <v>2</v>
      </c>
    </row>
    <row r="45" spans="1:12" s="4" customFormat="1" ht="12.75" customHeight="1">
      <c r="A45" s="289">
        <v>7</v>
      </c>
      <c r="B45" s="290" t="s">
        <v>538</v>
      </c>
      <c r="C45" s="284" t="s">
        <v>539</v>
      </c>
      <c r="D45" s="284" t="s">
        <v>211</v>
      </c>
      <c r="E45" s="5">
        <v>1</v>
      </c>
      <c r="F45" s="5">
        <v>2450000</v>
      </c>
      <c r="G45" s="5"/>
      <c r="H45" s="5"/>
      <c r="I45" s="5">
        <v>1</v>
      </c>
      <c r="J45" s="5">
        <v>2450000</v>
      </c>
      <c r="K45" s="5"/>
      <c r="L45" s="5">
        <v>2</v>
      </c>
    </row>
    <row r="46" spans="1:12" s="4" customFormat="1" ht="24.75" customHeight="1">
      <c r="A46" s="284">
        <v>8</v>
      </c>
      <c r="B46" s="290" t="s">
        <v>540</v>
      </c>
      <c r="C46" s="284" t="s">
        <v>541</v>
      </c>
      <c r="D46" s="284" t="s">
        <v>211</v>
      </c>
      <c r="E46" s="5">
        <v>1</v>
      </c>
      <c r="F46" s="5">
        <v>2680000</v>
      </c>
      <c r="G46" s="5"/>
      <c r="H46" s="5"/>
      <c r="I46" s="5">
        <v>1</v>
      </c>
      <c r="J46" s="5">
        <v>2680000</v>
      </c>
      <c r="K46" s="5"/>
      <c r="L46" s="5">
        <v>2</v>
      </c>
    </row>
    <row r="47" spans="1:12" s="4" customFormat="1" ht="12.75" customHeight="1">
      <c r="A47" s="284">
        <v>9</v>
      </c>
      <c r="B47" s="290" t="s">
        <v>542</v>
      </c>
      <c r="C47" s="284" t="s">
        <v>543</v>
      </c>
      <c r="D47" s="284" t="s">
        <v>211</v>
      </c>
      <c r="E47" s="5">
        <v>1</v>
      </c>
      <c r="F47" s="5">
        <v>2200000</v>
      </c>
      <c r="G47" s="5"/>
      <c r="H47" s="5"/>
      <c r="I47" s="5">
        <v>1</v>
      </c>
      <c r="J47" s="5">
        <v>2200000</v>
      </c>
      <c r="K47" s="5"/>
      <c r="L47" s="5">
        <v>2</v>
      </c>
    </row>
    <row r="48" spans="1:12" s="4" customFormat="1" ht="12.75" customHeight="1">
      <c r="A48" s="289">
        <v>10</v>
      </c>
      <c r="B48" s="290" t="s">
        <v>544</v>
      </c>
      <c r="C48" s="284" t="s">
        <v>545</v>
      </c>
      <c r="D48" s="284" t="s">
        <v>211</v>
      </c>
      <c r="E48" s="5">
        <v>1</v>
      </c>
      <c r="F48" s="5">
        <v>2200000</v>
      </c>
      <c r="G48" s="5"/>
      <c r="H48" s="5"/>
      <c r="I48" s="5">
        <v>1</v>
      </c>
      <c r="J48" s="5">
        <v>2200000</v>
      </c>
      <c r="K48" s="5"/>
      <c r="L48" s="5">
        <v>2</v>
      </c>
    </row>
    <row r="49" spans="1:12" s="4" customFormat="1" ht="12.75" customHeight="1">
      <c r="A49" s="284">
        <v>11</v>
      </c>
      <c r="B49" s="290" t="s">
        <v>546</v>
      </c>
      <c r="C49" s="284" t="s">
        <v>547</v>
      </c>
      <c r="D49" s="284" t="s">
        <v>211</v>
      </c>
      <c r="E49" s="5">
        <v>1</v>
      </c>
      <c r="F49" s="5">
        <v>2300000</v>
      </c>
      <c r="G49" s="5"/>
      <c r="H49" s="5"/>
      <c r="I49" s="5">
        <v>1</v>
      </c>
      <c r="J49" s="5">
        <v>2300000</v>
      </c>
      <c r="K49" s="5"/>
      <c r="L49" s="5">
        <v>2</v>
      </c>
    </row>
    <row r="50" spans="1:12" s="4" customFormat="1" ht="12.75" customHeight="1">
      <c r="A50" s="284">
        <v>12</v>
      </c>
      <c r="B50" s="290" t="s">
        <v>548</v>
      </c>
      <c r="C50" s="284" t="s">
        <v>549</v>
      </c>
      <c r="D50" s="284" t="s">
        <v>211</v>
      </c>
      <c r="E50" s="5">
        <v>6</v>
      </c>
      <c r="F50" s="5">
        <v>8640000</v>
      </c>
      <c r="G50" s="5"/>
      <c r="H50" s="5"/>
      <c r="I50" s="5">
        <v>6</v>
      </c>
      <c r="J50" s="5">
        <v>8640000</v>
      </c>
      <c r="K50" s="5"/>
      <c r="L50" s="5">
        <v>12</v>
      </c>
    </row>
    <row r="51" spans="1:12" s="4" customFormat="1" ht="12.75" customHeight="1">
      <c r="A51" s="289">
        <v>13</v>
      </c>
      <c r="B51" s="290" t="s">
        <v>550</v>
      </c>
      <c r="C51" s="284" t="s">
        <v>551</v>
      </c>
      <c r="D51" s="284" t="s">
        <v>211</v>
      </c>
      <c r="E51" s="5">
        <v>24</v>
      </c>
      <c r="F51" s="5">
        <v>13440000</v>
      </c>
      <c r="G51" s="5"/>
      <c r="H51" s="5"/>
      <c r="I51" s="5">
        <v>16</v>
      </c>
      <c r="J51" s="5">
        <v>8960000</v>
      </c>
      <c r="K51" s="5"/>
      <c r="L51" s="5">
        <v>48</v>
      </c>
    </row>
    <row r="52" spans="1:12" s="4" customFormat="1" ht="12.75" customHeight="1">
      <c r="A52" s="284">
        <v>14</v>
      </c>
      <c r="B52" s="290" t="s">
        <v>552</v>
      </c>
      <c r="C52" s="284" t="s">
        <v>553</v>
      </c>
      <c r="D52" s="284" t="s">
        <v>211</v>
      </c>
      <c r="E52" s="5">
        <v>24</v>
      </c>
      <c r="F52" s="5">
        <v>8280000</v>
      </c>
      <c r="G52" s="5"/>
      <c r="H52" s="5"/>
      <c r="I52" s="5">
        <v>16</v>
      </c>
      <c r="J52" s="5">
        <v>5520000</v>
      </c>
      <c r="K52" s="5"/>
      <c r="L52" s="5">
        <v>48</v>
      </c>
    </row>
    <row r="53" spans="1:12" s="4" customFormat="1" ht="12.75" customHeight="1">
      <c r="A53" s="284">
        <v>15</v>
      </c>
      <c r="B53" s="290" t="s">
        <v>554</v>
      </c>
      <c r="C53" s="284" t="s">
        <v>555</v>
      </c>
      <c r="D53" s="284" t="s">
        <v>211</v>
      </c>
      <c r="E53" s="5">
        <v>1</v>
      </c>
      <c r="F53" s="5">
        <v>1430000</v>
      </c>
      <c r="G53" s="5">
        <v>1</v>
      </c>
      <c r="H53" s="5">
        <v>1430000</v>
      </c>
      <c r="I53" s="5">
        <v>1</v>
      </c>
      <c r="J53" s="5">
        <v>1430000</v>
      </c>
      <c r="K53" s="5">
        <v>1</v>
      </c>
      <c r="L53" s="5">
        <v>4</v>
      </c>
    </row>
    <row r="54" spans="1:12" s="4" customFormat="1" ht="34.5" customHeight="1">
      <c r="A54" s="289">
        <v>16</v>
      </c>
      <c r="B54" s="290" t="s">
        <v>556</v>
      </c>
      <c r="C54" s="284" t="s">
        <v>557</v>
      </c>
      <c r="D54" s="284" t="s">
        <v>211</v>
      </c>
      <c r="E54" s="5">
        <v>1</v>
      </c>
      <c r="F54" s="5">
        <v>3500000</v>
      </c>
      <c r="G54" s="5">
        <v>1</v>
      </c>
      <c r="H54" s="5">
        <v>3500000</v>
      </c>
      <c r="I54" s="5">
        <v>1</v>
      </c>
      <c r="J54" s="5">
        <v>3500000</v>
      </c>
      <c r="K54" s="5">
        <v>1</v>
      </c>
      <c r="L54" s="5">
        <v>4</v>
      </c>
    </row>
    <row r="55" spans="1:12" s="4" customFormat="1" ht="12.75">
      <c r="A55" s="284">
        <v>17</v>
      </c>
      <c r="B55" s="290" t="s">
        <v>558</v>
      </c>
      <c r="C55" s="284" t="s">
        <v>559</v>
      </c>
      <c r="D55" s="284" t="s">
        <v>560</v>
      </c>
      <c r="E55" s="284"/>
      <c r="F55" s="284">
        <v>0</v>
      </c>
      <c r="G55" s="5">
        <v>43</v>
      </c>
      <c r="H55" s="5">
        <v>1935000</v>
      </c>
      <c r="I55" s="5"/>
      <c r="J55" s="5">
        <v>0</v>
      </c>
      <c r="K55" s="5">
        <v>43</v>
      </c>
      <c r="L55" s="5">
        <v>86</v>
      </c>
    </row>
    <row r="56" spans="1:12" ht="17.25" customHeight="1">
      <c r="A56" s="284"/>
      <c r="B56" s="292" t="s">
        <v>524</v>
      </c>
      <c r="C56" s="284"/>
      <c r="D56" s="284"/>
      <c r="E56" s="284"/>
      <c r="F56" s="293">
        <f>SUM(F39:F55)</f>
        <v>72940000</v>
      </c>
      <c r="G56" s="293"/>
      <c r="H56" s="293">
        <f>SUM(H39:H55)</f>
        <v>6865000</v>
      </c>
      <c r="I56" s="293"/>
      <c r="J56" s="293">
        <f>SUM(J39:J55)</f>
        <v>65700000</v>
      </c>
      <c r="K56" s="293"/>
      <c r="L56" s="293"/>
    </row>
    <row r="58" spans="1:12" ht="12.75" customHeight="1">
      <c r="A58" s="378" t="s">
        <v>571</v>
      </c>
      <c r="B58" s="378" t="s">
        <v>572</v>
      </c>
      <c r="C58" s="378" t="s">
        <v>115</v>
      </c>
      <c r="D58" s="371" t="s">
        <v>573</v>
      </c>
      <c r="E58" s="378" t="s">
        <v>574</v>
      </c>
      <c r="F58" s="378"/>
      <c r="G58" s="378" t="s">
        <v>575</v>
      </c>
      <c r="H58" s="378"/>
      <c r="I58" s="378" t="s">
        <v>576</v>
      </c>
      <c r="J58" s="378"/>
      <c r="K58" s="409" t="s">
        <v>577</v>
      </c>
      <c r="L58" s="371" t="s">
        <v>177</v>
      </c>
    </row>
    <row r="59" spans="1:12" ht="25.5">
      <c r="A59" s="378"/>
      <c r="B59" s="378"/>
      <c r="C59" s="378"/>
      <c r="D59" s="373"/>
      <c r="E59" s="284" t="s">
        <v>177</v>
      </c>
      <c r="F59" s="284" t="s">
        <v>50</v>
      </c>
      <c r="G59" s="284" t="s">
        <v>177</v>
      </c>
      <c r="H59" s="284" t="s">
        <v>50</v>
      </c>
      <c r="I59" s="284" t="s">
        <v>177</v>
      </c>
      <c r="J59" s="284" t="s">
        <v>50</v>
      </c>
      <c r="K59" s="284" t="s">
        <v>177</v>
      </c>
      <c r="L59" s="373"/>
    </row>
    <row r="60" spans="1:12" ht="12.75">
      <c r="A60" s="289">
        <v>1</v>
      </c>
      <c r="B60" s="330" t="s">
        <v>127</v>
      </c>
      <c r="C60" s="284" t="s">
        <v>128</v>
      </c>
      <c r="D60" s="284" t="s">
        <v>211</v>
      </c>
      <c r="E60" s="284">
        <v>36</v>
      </c>
      <c r="F60" s="284" t="e">
        <f>E60*#REF!</f>
        <v>#REF!</v>
      </c>
      <c r="G60" s="284">
        <v>36</v>
      </c>
      <c r="H60" s="284" t="e">
        <f>G60*#REF!</f>
        <v>#REF!</v>
      </c>
      <c r="I60" s="284">
        <v>36</v>
      </c>
      <c r="J60" s="284" t="e">
        <f>I60*#REF!</f>
        <v>#REF!</v>
      </c>
      <c r="K60" s="284">
        <v>36</v>
      </c>
      <c r="L60" s="284">
        <f>K60+I60+G60+E60</f>
        <v>144</v>
      </c>
    </row>
    <row r="61" spans="1:12" ht="25.5">
      <c r="A61" s="289">
        <v>2</v>
      </c>
      <c r="B61" s="330" t="s">
        <v>127</v>
      </c>
      <c r="C61" s="284" t="s">
        <v>129</v>
      </c>
      <c r="D61" s="284" t="s">
        <v>211</v>
      </c>
      <c r="E61" s="289">
        <v>18</v>
      </c>
      <c r="F61" s="284" t="e">
        <f>E61*#REF!</f>
        <v>#REF!</v>
      </c>
      <c r="G61" s="289">
        <v>18</v>
      </c>
      <c r="H61" s="284" t="e">
        <f>G61*#REF!</f>
        <v>#REF!</v>
      </c>
      <c r="I61" s="289">
        <v>18</v>
      </c>
      <c r="J61" s="284" t="e">
        <f>I61*#REF!</f>
        <v>#REF!</v>
      </c>
      <c r="K61" s="289">
        <v>18</v>
      </c>
      <c r="L61" s="284">
        <f>K61+I61+G61+E61</f>
        <v>72</v>
      </c>
    </row>
    <row r="62" spans="1:12" ht="12.75">
      <c r="A62" s="289">
        <v>3</v>
      </c>
      <c r="B62" s="330" t="s">
        <v>130</v>
      </c>
      <c r="C62" s="284" t="s">
        <v>131</v>
      </c>
      <c r="D62" s="284" t="s">
        <v>211</v>
      </c>
      <c r="E62" s="289">
        <v>12</v>
      </c>
      <c r="F62" s="284" t="e">
        <f>E62*#REF!</f>
        <v>#REF!</v>
      </c>
      <c r="G62" s="289">
        <v>12</v>
      </c>
      <c r="H62" s="284" t="e">
        <f>G62*#REF!</f>
        <v>#REF!</v>
      </c>
      <c r="I62" s="289">
        <v>12</v>
      </c>
      <c r="J62" s="284" t="e">
        <f>I62*#REF!</f>
        <v>#REF!</v>
      </c>
      <c r="K62" s="289">
        <v>12</v>
      </c>
      <c r="L62" s="284">
        <f>K62+I62+G62+E62</f>
        <v>48</v>
      </c>
    </row>
    <row r="63" spans="1:12" ht="12.75">
      <c r="A63" s="289">
        <v>4</v>
      </c>
      <c r="B63" s="330" t="s">
        <v>132</v>
      </c>
      <c r="C63" s="284" t="s">
        <v>133</v>
      </c>
      <c r="D63" s="284" t="s">
        <v>211</v>
      </c>
      <c r="E63" s="289">
        <v>10</v>
      </c>
      <c r="F63" s="284" t="e">
        <f>E63*#REF!</f>
        <v>#REF!</v>
      </c>
      <c r="G63" s="289">
        <v>10</v>
      </c>
      <c r="H63" s="284" t="e">
        <f>G63*#REF!</f>
        <v>#REF!</v>
      </c>
      <c r="I63" s="289">
        <v>10</v>
      </c>
      <c r="J63" s="284" t="e">
        <f>I63*#REF!</f>
        <v>#REF!</v>
      </c>
      <c r="K63" s="289">
        <v>10</v>
      </c>
      <c r="L63" s="284">
        <f>K63+I63+G63+E63</f>
        <v>40</v>
      </c>
    </row>
    <row r="64" spans="1:12" ht="25.5">
      <c r="A64" s="289">
        <v>5</v>
      </c>
      <c r="B64" s="290" t="s">
        <v>134</v>
      </c>
      <c r="C64" s="284" t="s">
        <v>135</v>
      </c>
      <c r="D64" s="284" t="s">
        <v>211</v>
      </c>
      <c r="E64" s="289">
        <v>30</v>
      </c>
      <c r="F64" s="284" t="e">
        <f>E64*#REF!</f>
        <v>#REF!</v>
      </c>
      <c r="G64" s="289">
        <v>30</v>
      </c>
      <c r="H64" s="284" t="e">
        <f>G64*#REF!</f>
        <v>#REF!</v>
      </c>
      <c r="I64" s="289">
        <v>30</v>
      </c>
      <c r="J64" s="284" t="e">
        <f>I64*#REF!</f>
        <v>#REF!</v>
      </c>
      <c r="K64" s="289">
        <v>30</v>
      </c>
      <c r="L64" s="284">
        <f>K64+I64+G64+E64</f>
        <v>120</v>
      </c>
    </row>
    <row r="65" spans="1:12" ht="12.75">
      <c r="A65" s="289">
        <v>6</v>
      </c>
      <c r="B65" s="290" t="s">
        <v>136</v>
      </c>
      <c r="C65" s="284" t="s">
        <v>137</v>
      </c>
      <c r="D65" s="284" t="s">
        <v>211</v>
      </c>
      <c r="E65" s="289">
        <v>60</v>
      </c>
      <c r="F65" s="284" t="e">
        <f>E65*#REF!</f>
        <v>#REF!</v>
      </c>
      <c r="G65" s="289">
        <v>62</v>
      </c>
      <c r="H65" s="284" t="e">
        <f>G65*#REF!</f>
        <v>#REF!</v>
      </c>
      <c r="I65" s="289">
        <v>60</v>
      </c>
      <c r="J65" s="284" t="e">
        <f>I65*#REF!</f>
        <v>#REF!</v>
      </c>
      <c r="K65" s="289">
        <v>62</v>
      </c>
      <c r="L65" s="284">
        <f>K65+I65+G65+E65</f>
        <v>244</v>
      </c>
    </row>
    <row r="66" spans="1:12" ht="12.75">
      <c r="A66" s="289">
        <v>7</v>
      </c>
      <c r="B66" s="295" t="s">
        <v>138</v>
      </c>
      <c r="C66" s="284" t="s">
        <v>139</v>
      </c>
      <c r="D66" s="284" t="s">
        <v>211</v>
      </c>
      <c r="E66" s="289">
        <v>10</v>
      </c>
      <c r="F66" s="284" t="e">
        <f>E66*#REF!</f>
        <v>#REF!</v>
      </c>
      <c r="G66" s="289">
        <v>10</v>
      </c>
      <c r="H66" s="284" t="e">
        <f>G66*#REF!</f>
        <v>#REF!</v>
      </c>
      <c r="I66" s="289">
        <v>10</v>
      </c>
      <c r="J66" s="284" t="e">
        <f>I66*#REF!</f>
        <v>#REF!</v>
      </c>
      <c r="K66" s="289">
        <v>10</v>
      </c>
      <c r="L66" s="284">
        <f>K66+I66+G66+E66</f>
        <v>40</v>
      </c>
    </row>
    <row r="67" spans="1:12" ht="12.75">
      <c r="A67" s="289">
        <v>8</v>
      </c>
      <c r="B67" s="330" t="s">
        <v>140</v>
      </c>
      <c r="C67" s="284" t="s">
        <v>141</v>
      </c>
      <c r="D67" s="284" t="s">
        <v>211</v>
      </c>
      <c r="E67" s="284">
        <v>3</v>
      </c>
      <c r="F67" s="284" t="e">
        <f>E67*#REF!</f>
        <v>#REF!</v>
      </c>
      <c r="G67" s="284">
        <v>4</v>
      </c>
      <c r="H67" s="284" t="e">
        <f>G67*#REF!</f>
        <v>#REF!</v>
      </c>
      <c r="I67" s="284">
        <v>3</v>
      </c>
      <c r="J67" s="284" t="e">
        <f>I67*#REF!</f>
        <v>#REF!</v>
      </c>
      <c r="K67" s="284">
        <v>3</v>
      </c>
      <c r="L67" s="284">
        <f>K67+I67+G67+E67</f>
        <v>13</v>
      </c>
    </row>
    <row r="68" spans="1:12" ht="25.5">
      <c r="A68" s="289">
        <v>9</v>
      </c>
      <c r="B68" s="330" t="s">
        <v>142</v>
      </c>
      <c r="C68" s="284" t="s">
        <v>143</v>
      </c>
      <c r="D68" s="284" t="s">
        <v>211</v>
      </c>
      <c r="E68" s="284">
        <v>60</v>
      </c>
      <c r="F68" s="284" t="e">
        <f>E68*#REF!</f>
        <v>#REF!</v>
      </c>
      <c r="G68" s="284">
        <v>60</v>
      </c>
      <c r="H68" s="284" t="e">
        <f>G68*#REF!</f>
        <v>#REF!</v>
      </c>
      <c r="I68" s="284">
        <v>60</v>
      </c>
      <c r="J68" s="284" t="e">
        <f>I68*#REF!</f>
        <v>#REF!</v>
      </c>
      <c r="K68" s="284">
        <v>60</v>
      </c>
      <c r="L68" s="284">
        <f>K68+I68+G68+E68</f>
        <v>240</v>
      </c>
    </row>
    <row r="69" spans="1:12" ht="25.5">
      <c r="A69" s="289">
        <v>10</v>
      </c>
      <c r="B69" s="330" t="s">
        <v>144</v>
      </c>
      <c r="C69" s="284" t="s">
        <v>143</v>
      </c>
      <c r="D69" s="284" t="s">
        <v>211</v>
      </c>
      <c r="E69" s="284">
        <v>3</v>
      </c>
      <c r="F69" s="284" t="e">
        <f>E69*#REF!</f>
        <v>#REF!</v>
      </c>
      <c r="G69" s="284">
        <v>3</v>
      </c>
      <c r="H69" s="284" t="e">
        <f>G69*#REF!</f>
        <v>#REF!</v>
      </c>
      <c r="I69" s="284">
        <v>3</v>
      </c>
      <c r="J69" s="284" t="e">
        <f>I69*#REF!</f>
        <v>#REF!</v>
      </c>
      <c r="K69" s="284">
        <v>3</v>
      </c>
      <c r="L69" s="284">
        <f>K69+I69+G69+E69</f>
        <v>12</v>
      </c>
    </row>
    <row r="70" spans="1:12" ht="25.5">
      <c r="A70" s="289">
        <v>11</v>
      </c>
      <c r="B70" s="330" t="s">
        <v>578</v>
      </c>
      <c r="C70" s="296" t="s">
        <v>145</v>
      </c>
      <c r="D70" s="284" t="s">
        <v>211</v>
      </c>
      <c r="E70" s="284">
        <v>2</v>
      </c>
      <c r="F70" s="284" t="e">
        <f>E70*#REF!</f>
        <v>#REF!</v>
      </c>
      <c r="G70" s="284">
        <v>2</v>
      </c>
      <c r="H70" s="284" t="e">
        <f>G70*#REF!</f>
        <v>#REF!</v>
      </c>
      <c r="I70" s="284">
        <v>2</v>
      </c>
      <c r="J70" s="284" t="e">
        <f>I70*#REF!</f>
        <v>#REF!</v>
      </c>
      <c r="K70" s="284">
        <v>2</v>
      </c>
      <c r="L70" s="284">
        <f>K70+I70+G70+E70</f>
        <v>8</v>
      </c>
    </row>
    <row r="71" spans="1:12" ht="12.75">
      <c r="A71" s="289">
        <v>12</v>
      </c>
      <c r="B71" s="330" t="s">
        <v>146</v>
      </c>
      <c r="C71" s="296" t="s">
        <v>147</v>
      </c>
      <c r="D71" s="284" t="s">
        <v>211</v>
      </c>
      <c r="E71" s="284">
        <v>150</v>
      </c>
      <c r="F71" s="284" t="e">
        <f>E71*#REF!</f>
        <v>#REF!</v>
      </c>
      <c r="G71" s="284">
        <v>150</v>
      </c>
      <c r="H71" s="284" t="e">
        <f>G71*#REF!</f>
        <v>#REF!</v>
      </c>
      <c r="I71" s="284">
        <v>150</v>
      </c>
      <c r="J71" s="284" t="e">
        <f>I71*#REF!</f>
        <v>#REF!</v>
      </c>
      <c r="K71" s="284">
        <v>150</v>
      </c>
      <c r="L71" s="284">
        <f>K71+I71+G71+E71</f>
        <v>600</v>
      </c>
    </row>
    <row r="72" spans="1:12" ht="12.75">
      <c r="A72" s="289">
        <v>13</v>
      </c>
      <c r="B72" s="330" t="s">
        <v>148</v>
      </c>
      <c r="C72" s="296" t="s">
        <v>149</v>
      </c>
      <c r="D72" s="284" t="s">
        <v>211</v>
      </c>
      <c r="E72" s="284">
        <v>24</v>
      </c>
      <c r="F72" s="284" t="e">
        <f>E72*#REF!</f>
        <v>#REF!</v>
      </c>
      <c r="G72" s="284">
        <v>24</v>
      </c>
      <c r="H72" s="284" t="e">
        <f>G72*#REF!</f>
        <v>#REF!</v>
      </c>
      <c r="I72" s="284">
        <v>24</v>
      </c>
      <c r="J72" s="284" t="e">
        <f>I72*#REF!</f>
        <v>#REF!</v>
      </c>
      <c r="K72" s="284">
        <v>24</v>
      </c>
      <c r="L72" s="284">
        <f>K72+I72+G72+E72</f>
        <v>96</v>
      </c>
    </row>
    <row r="73" spans="1:12" ht="12.75">
      <c r="A73" s="289">
        <v>14</v>
      </c>
      <c r="B73" s="330" t="s">
        <v>579</v>
      </c>
      <c r="C73" s="296"/>
      <c r="D73" s="284" t="s">
        <v>2</v>
      </c>
      <c r="E73" s="284">
        <v>60</v>
      </c>
      <c r="F73" s="284" t="e">
        <f>E73*#REF!</f>
        <v>#REF!</v>
      </c>
      <c r="G73" s="284">
        <v>60</v>
      </c>
      <c r="H73" s="284" t="e">
        <f>G73*#REF!</f>
        <v>#REF!</v>
      </c>
      <c r="I73" s="284">
        <v>60</v>
      </c>
      <c r="J73" s="284" t="e">
        <f>I73*#REF!</f>
        <v>#REF!</v>
      </c>
      <c r="K73" s="284">
        <v>60</v>
      </c>
      <c r="L73" s="284">
        <f>K73+I73+G73+E73</f>
        <v>240</v>
      </c>
    </row>
    <row r="74" spans="1:12" ht="12.75">
      <c r="A74" s="289">
        <v>15</v>
      </c>
      <c r="B74" s="330" t="s">
        <v>580</v>
      </c>
      <c r="C74" s="296"/>
      <c r="D74" s="284" t="s">
        <v>2</v>
      </c>
      <c r="E74" s="284">
        <v>10</v>
      </c>
      <c r="F74" s="284" t="e">
        <f>E74*#REF!</f>
        <v>#REF!</v>
      </c>
      <c r="G74" s="284">
        <v>10</v>
      </c>
      <c r="H74" s="284" t="e">
        <f>G74*#REF!</f>
        <v>#REF!</v>
      </c>
      <c r="I74" s="284">
        <v>10</v>
      </c>
      <c r="J74" s="284" t="e">
        <f>I74*#REF!</f>
        <v>#REF!</v>
      </c>
      <c r="K74" s="284">
        <v>10</v>
      </c>
      <c r="L74" s="284">
        <f>K74+I74+G74+E74</f>
        <v>40</v>
      </c>
    </row>
    <row r="75" spans="1:12" ht="12.75">
      <c r="A75" s="289">
        <v>16</v>
      </c>
      <c r="B75" s="330" t="s">
        <v>581</v>
      </c>
      <c r="C75" s="296"/>
      <c r="D75" s="284" t="s">
        <v>2</v>
      </c>
      <c r="E75" s="284">
        <v>60</v>
      </c>
      <c r="F75" s="284" t="e">
        <f>E75*#REF!</f>
        <v>#REF!</v>
      </c>
      <c r="G75" s="284">
        <v>60</v>
      </c>
      <c r="H75" s="284" t="e">
        <f>G75*#REF!</f>
        <v>#REF!</v>
      </c>
      <c r="I75" s="284">
        <v>60</v>
      </c>
      <c r="J75" s="284" t="e">
        <f>I75*#REF!</f>
        <v>#REF!</v>
      </c>
      <c r="K75" s="284">
        <v>60</v>
      </c>
      <c r="L75" s="284">
        <f>K75+I75+G75+E75</f>
        <v>240</v>
      </c>
    </row>
    <row r="76" spans="1:12" ht="12.75">
      <c r="A76" s="289">
        <v>17</v>
      </c>
      <c r="B76" s="330" t="s">
        <v>168</v>
      </c>
      <c r="C76" s="296"/>
      <c r="D76" s="284" t="s">
        <v>169</v>
      </c>
      <c r="E76" s="284">
        <v>180</v>
      </c>
      <c r="F76" s="284" t="e">
        <f>E76*#REF!</f>
        <v>#REF!</v>
      </c>
      <c r="G76" s="284">
        <v>180</v>
      </c>
      <c r="H76" s="284" t="e">
        <f>G76*#REF!</f>
        <v>#REF!</v>
      </c>
      <c r="I76" s="284">
        <v>180</v>
      </c>
      <c r="J76" s="284" t="e">
        <f>I76*#REF!</f>
        <v>#REF!</v>
      </c>
      <c r="K76" s="284">
        <v>180</v>
      </c>
      <c r="L76" s="284">
        <f>K76+I76+G76+E76</f>
        <v>720</v>
      </c>
    </row>
    <row r="77" spans="1:12" ht="12.75">
      <c r="A77" s="289">
        <v>18</v>
      </c>
      <c r="B77" s="330" t="s">
        <v>195</v>
      </c>
      <c r="C77" s="296"/>
      <c r="D77" s="284" t="s">
        <v>2</v>
      </c>
      <c r="E77" s="284">
        <v>6</v>
      </c>
      <c r="F77" s="284" t="e">
        <f>E77*#REF!</f>
        <v>#REF!</v>
      </c>
      <c r="G77" s="284">
        <v>6</v>
      </c>
      <c r="H77" s="284" t="e">
        <f>G77*#REF!</f>
        <v>#REF!</v>
      </c>
      <c r="I77" s="284">
        <v>6</v>
      </c>
      <c r="J77" s="284" t="e">
        <f>I77*#REF!</f>
        <v>#REF!</v>
      </c>
      <c r="K77" s="284">
        <v>6</v>
      </c>
      <c r="L77" s="284">
        <f>K77+I77+G77+E77</f>
        <v>24</v>
      </c>
    </row>
    <row r="78" spans="1:12" ht="12.75">
      <c r="A78" s="289">
        <v>19</v>
      </c>
      <c r="B78" s="330" t="s">
        <v>582</v>
      </c>
      <c r="C78" s="296"/>
      <c r="D78" s="284" t="s">
        <v>211</v>
      </c>
      <c r="E78" s="284">
        <v>12</v>
      </c>
      <c r="F78" s="284" t="e">
        <f>E78*#REF!</f>
        <v>#REF!</v>
      </c>
      <c r="G78" s="284">
        <v>12</v>
      </c>
      <c r="H78" s="284" t="e">
        <f>G78*#REF!</f>
        <v>#REF!</v>
      </c>
      <c r="I78" s="284">
        <v>12</v>
      </c>
      <c r="J78" s="284" t="e">
        <f>I78*#REF!</f>
        <v>#REF!</v>
      </c>
      <c r="K78" s="284">
        <v>12</v>
      </c>
      <c r="L78" s="284">
        <f>K78+I78+G78+E78</f>
        <v>48</v>
      </c>
    </row>
    <row r="79" spans="1:12" ht="12.75">
      <c r="A79" s="289">
        <v>20</v>
      </c>
      <c r="B79" s="330" t="s">
        <v>583</v>
      </c>
      <c r="C79" s="296"/>
      <c r="D79" s="284" t="s">
        <v>584</v>
      </c>
      <c r="E79" s="284">
        <v>5</v>
      </c>
      <c r="F79" s="284" t="e">
        <f>E79*#REF!</f>
        <v>#REF!</v>
      </c>
      <c r="G79" s="284">
        <v>6</v>
      </c>
      <c r="H79" s="284" t="e">
        <f>G79*#REF!</f>
        <v>#REF!</v>
      </c>
      <c r="I79" s="284">
        <v>5</v>
      </c>
      <c r="J79" s="284" t="e">
        <f>I79*#REF!</f>
        <v>#REF!</v>
      </c>
      <c r="K79" s="284">
        <v>6</v>
      </c>
      <c r="L79" s="284">
        <f>K79+I79+G79+E79</f>
        <v>22</v>
      </c>
    </row>
    <row r="80" spans="1:12" ht="12.75">
      <c r="A80" s="284"/>
      <c r="B80" s="293" t="s">
        <v>524</v>
      </c>
      <c r="C80" s="292"/>
      <c r="D80" s="292"/>
      <c r="E80" s="293"/>
      <c r="F80" s="293" t="e">
        <f>SUM(F60:F79)</f>
        <v>#REF!</v>
      </c>
      <c r="G80" s="293"/>
      <c r="H80" s="293" t="e">
        <f>SUM(H60:H79)</f>
        <v>#REF!</v>
      </c>
      <c r="I80" s="293"/>
      <c r="J80" s="293" t="e">
        <f>SUM(J60:J79)</f>
        <v>#REF!</v>
      </c>
      <c r="K80" s="293"/>
      <c r="L80" s="284"/>
    </row>
    <row r="81" spans="1:12" ht="18" customHeight="1">
      <c r="A81" s="284"/>
      <c r="B81" s="293" t="s">
        <v>667</v>
      </c>
      <c r="C81" s="284"/>
      <c r="D81" s="284"/>
      <c r="E81" s="284"/>
      <c r="F81" s="293" t="e">
        <f>F80+F56+F37</f>
        <v>#REF!</v>
      </c>
      <c r="G81" s="284"/>
      <c r="H81" s="293" t="e">
        <f>H80+H56+H37</f>
        <v>#REF!</v>
      </c>
      <c r="I81" s="284"/>
      <c r="J81" s="293" t="e">
        <f>J80+J56+J37</f>
        <v>#REF!</v>
      </c>
      <c r="K81" s="284"/>
      <c r="L81" s="284"/>
    </row>
    <row r="82" spans="2:12" ht="27.75" customHeight="1">
      <c r="B82" s="294" t="s">
        <v>561</v>
      </c>
      <c r="H82" s="411" t="s">
        <v>562</v>
      </c>
      <c r="I82" s="411"/>
      <c r="J82" s="411"/>
      <c r="K82" s="411"/>
      <c r="L82" s="411"/>
    </row>
    <row r="83" spans="2:12" ht="27.75" customHeight="1">
      <c r="B83" s="294" t="s">
        <v>563</v>
      </c>
      <c r="H83" s="379" t="s">
        <v>562</v>
      </c>
      <c r="I83" s="379"/>
      <c r="J83" s="379"/>
      <c r="K83" s="379"/>
      <c r="L83" s="379"/>
    </row>
    <row r="84" spans="2:12" ht="27.75" customHeight="1">
      <c r="B84" s="294" t="s">
        <v>564</v>
      </c>
      <c r="H84" s="379" t="s">
        <v>565</v>
      </c>
      <c r="I84" s="379"/>
      <c r="J84" s="379"/>
      <c r="K84" s="379"/>
      <c r="L84" s="379"/>
    </row>
    <row r="85" spans="2:12" ht="27.75" customHeight="1">
      <c r="B85" s="294" t="s">
        <v>566</v>
      </c>
      <c r="H85" s="379" t="s">
        <v>404</v>
      </c>
      <c r="I85" s="379"/>
      <c r="J85" s="379"/>
      <c r="K85" s="379"/>
      <c r="L85" s="379"/>
    </row>
    <row r="86" spans="2:12" ht="27.75" customHeight="1">
      <c r="B86" s="294" t="s">
        <v>567</v>
      </c>
      <c r="H86" s="379" t="s">
        <v>568</v>
      </c>
      <c r="I86" s="379"/>
      <c r="J86" s="379"/>
      <c r="K86" s="379"/>
      <c r="L86" s="379"/>
    </row>
    <row r="87" spans="2:12" ht="27.75" customHeight="1">
      <c r="B87" s="294" t="s">
        <v>569</v>
      </c>
      <c r="H87" s="379" t="s">
        <v>570</v>
      </c>
      <c r="I87" s="379"/>
      <c r="J87" s="379"/>
      <c r="K87" s="379"/>
      <c r="L87" s="379"/>
    </row>
  </sheetData>
  <sheetProtection/>
  <mergeCells count="33">
    <mergeCell ref="H87:L87"/>
    <mergeCell ref="H82:L82"/>
    <mergeCell ref="H83:L83"/>
    <mergeCell ref="H84:L84"/>
    <mergeCell ref="H85:L85"/>
    <mergeCell ref="H86:L86"/>
    <mergeCell ref="G58:H58"/>
    <mergeCell ref="I58:J58"/>
    <mergeCell ref="B10:B12"/>
    <mergeCell ref="E10:E12"/>
    <mergeCell ref="F10:F12"/>
    <mergeCell ref="E58:F58"/>
    <mergeCell ref="G10:G12"/>
    <mergeCell ref="D10:D12"/>
    <mergeCell ref="A58:A59"/>
    <mergeCell ref="B58:B59"/>
    <mergeCell ref="C58:C59"/>
    <mergeCell ref="D58:D59"/>
    <mergeCell ref="L58:L59"/>
    <mergeCell ref="A5:L5"/>
    <mergeCell ref="A6:L6"/>
    <mergeCell ref="A7:L7"/>
    <mergeCell ref="G1:J1"/>
    <mergeCell ref="G2:J2"/>
    <mergeCell ref="G3:J3"/>
    <mergeCell ref="G4:J4"/>
    <mergeCell ref="A10:A12"/>
    <mergeCell ref="A38:L38"/>
    <mergeCell ref="I10:I12"/>
    <mergeCell ref="J10:J12"/>
    <mergeCell ref="K10:K12"/>
    <mergeCell ref="H10:H12"/>
    <mergeCell ref="L10:L12"/>
  </mergeCells>
  <printOptions/>
  <pageMargins left="0.16" right="0.16" top="0.29" bottom="0.18" header="0.3" footer="0.3"/>
  <pageSetup horizontalDpi="600" verticalDpi="600" orientation="landscape" paperSize="9" scale="71" r:id="rId1"/>
  <rowBreaks count="1" manualBreakCount="1">
    <brk id="4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Normal="70" zoomScaleSheetLayoutView="100" zoomScalePageLayoutView="0" workbookViewId="0" topLeftCell="A1">
      <selection activeCell="F52" sqref="F52"/>
    </sheetView>
  </sheetViews>
  <sheetFormatPr defaultColWidth="9.00390625" defaultRowHeight="12.75" outlineLevelRow="1"/>
  <cols>
    <col min="1" max="1" width="3.625" style="0" bestFit="1" customWidth="1"/>
    <col min="2" max="2" width="46.75390625" style="0" bestFit="1" customWidth="1"/>
    <col min="3" max="3" width="24.25390625" style="0" bestFit="1" customWidth="1"/>
    <col min="4" max="4" width="9.25390625" style="0" bestFit="1" customWidth="1"/>
    <col min="5" max="5" width="8.25390625" style="209" bestFit="1" customWidth="1"/>
    <col min="6" max="6" width="9.25390625" style="3" customWidth="1"/>
    <col min="7" max="7" width="7.875" style="209" customWidth="1"/>
    <col min="8" max="8" width="10.75390625" style="3" customWidth="1"/>
    <col min="9" max="9" width="8.25390625" style="0" bestFit="1" customWidth="1"/>
  </cols>
  <sheetData>
    <row r="1" spans="1:9" ht="15.75">
      <c r="A1" s="352" t="s">
        <v>384</v>
      </c>
      <c r="B1" s="352"/>
      <c r="C1" s="178"/>
      <c r="D1" s="225"/>
      <c r="E1" s="225"/>
      <c r="F1" s="226"/>
      <c r="G1" s="227"/>
      <c r="H1" s="183"/>
      <c r="I1" s="183" t="s">
        <v>385</v>
      </c>
    </row>
    <row r="2" spans="1:9" ht="15.75">
      <c r="A2" s="190" t="s">
        <v>386</v>
      </c>
      <c r="B2" s="190"/>
      <c r="C2" s="190"/>
      <c r="D2" s="225"/>
      <c r="E2" s="225"/>
      <c r="F2" s="226"/>
      <c r="G2" s="227"/>
      <c r="H2" s="183"/>
      <c r="I2" s="183" t="s">
        <v>387</v>
      </c>
    </row>
    <row r="3" spans="1:9" ht="15.75">
      <c r="A3" s="352" t="s">
        <v>388</v>
      </c>
      <c r="B3" s="352"/>
      <c r="C3" s="352"/>
      <c r="D3" s="225"/>
      <c r="E3" s="225"/>
      <c r="F3" s="226"/>
      <c r="G3" s="227"/>
      <c r="H3" s="183"/>
      <c r="I3" s="183" t="s">
        <v>389</v>
      </c>
    </row>
    <row r="4" spans="1:9" ht="15.75">
      <c r="A4" s="352" t="s">
        <v>585</v>
      </c>
      <c r="B4" s="352"/>
      <c r="C4" s="352"/>
      <c r="D4" s="225"/>
      <c r="E4" s="225"/>
      <c r="F4" s="226"/>
      <c r="G4" s="227"/>
      <c r="H4" s="183"/>
      <c r="I4" s="183" t="s">
        <v>586</v>
      </c>
    </row>
    <row r="5" spans="1:9" ht="15.75">
      <c r="A5" s="225"/>
      <c r="B5" s="225"/>
      <c r="C5" s="225"/>
      <c r="D5" s="225"/>
      <c r="E5" s="225"/>
      <c r="F5" s="226"/>
      <c r="G5" s="225"/>
      <c r="H5" s="226"/>
      <c r="I5" s="225"/>
    </row>
    <row r="6" spans="1:9" ht="15.75">
      <c r="A6" s="353" t="s">
        <v>383</v>
      </c>
      <c r="B6" s="353"/>
      <c r="C6" s="353"/>
      <c r="D6" s="353"/>
      <c r="E6" s="353"/>
      <c r="F6" s="353"/>
      <c r="G6" s="353"/>
      <c r="H6" s="353"/>
      <c r="I6" s="353"/>
    </row>
    <row r="7" spans="1:9" ht="15.75">
      <c r="A7" s="353" t="s">
        <v>592</v>
      </c>
      <c r="B7" s="353"/>
      <c r="C7" s="353"/>
      <c r="D7" s="353"/>
      <c r="E7" s="353"/>
      <c r="F7" s="353"/>
      <c r="G7" s="353"/>
      <c r="H7" s="353"/>
      <c r="I7" s="353"/>
    </row>
    <row r="8" spans="1:11" ht="15.75">
      <c r="A8" s="186"/>
      <c r="B8" s="186"/>
      <c r="C8" s="186"/>
      <c r="D8" s="186"/>
      <c r="E8" s="186"/>
      <c r="F8" s="220"/>
      <c r="G8" s="186"/>
      <c r="H8" s="220"/>
      <c r="I8" s="186"/>
      <c r="J8" s="4"/>
      <c r="K8" s="4"/>
    </row>
    <row r="9" spans="1:13" ht="15.75">
      <c r="A9" s="381" t="s">
        <v>48</v>
      </c>
      <c r="B9" s="381" t="s">
        <v>0</v>
      </c>
      <c r="C9" s="381" t="s">
        <v>4</v>
      </c>
      <c r="D9" s="381" t="s">
        <v>5</v>
      </c>
      <c r="E9" s="407" t="s">
        <v>413</v>
      </c>
      <c r="F9" s="407" t="s">
        <v>414</v>
      </c>
      <c r="G9" s="407" t="s">
        <v>416</v>
      </c>
      <c r="H9" s="407" t="s">
        <v>417</v>
      </c>
      <c r="I9" s="406" t="s">
        <v>47</v>
      </c>
      <c r="J9" s="7"/>
      <c r="K9" s="7"/>
      <c r="L9" s="8"/>
      <c r="M9" s="8"/>
    </row>
    <row r="10" spans="1:13" ht="15.75">
      <c r="A10" s="382"/>
      <c r="B10" s="382"/>
      <c r="C10" s="382"/>
      <c r="D10" s="382"/>
      <c r="E10" s="326" t="s">
        <v>152</v>
      </c>
      <c r="F10" s="326" t="s">
        <v>152</v>
      </c>
      <c r="G10" s="326" t="s">
        <v>152</v>
      </c>
      <c r="H10" s="326" t="s">
        <v>152</v>
      </c>
      <c r="I10" s="326" t="s">
        <v>152</v>
      </c>
      <c r="J10" s="7"/>
      <c r="K10" s="7"/>
      <c r="L10" s="8"/>
      <c r="M10" s="8"/>
    </row>
    <row r="11" spans="1:13" ht="15.75">
      <c r="A11" s="219">
        <v>1</v>
      </c>
      <c r="B11" s="329" t="s">
        <v>6</v>
      </c>
      <c r="C11" s="305" t="s">
        <v>7</v>
      </c>
      <c r="D11" s="1" t="s">
        <v>1</v>
      </c>
      <c r="E11" s="305">
        <v>6</v>
      </c>
      <c r="F11" s="305">
        <v>6</v>
      </c>
      <c r="G11" s="305">
        <v>6</v>
      </c>
      <c r="H11" s="305">
        <v>6</v>
      </c>
      <c r="I11" s="218">
        <f>E11+F11+G11+H11</f>
        <v>24</v>
      </c>
      <c r="J11" s="7"/>
      <c r="K11" s="7"/>
      <c r="L11" s="9"/>
      <c r="M11" s="9"/>
    </row>
    <row r="12" spans="1:13" ht="15.75">
      <c r="A12" s="219">
        <v>2</v>
      </c>
      <c r="B12" s="304" t="s">
        <v>41</v>
      </c>
      <c r="C12" s="305" t="s">
        <v>42</v>
      </c>
      <c r="D12" s="1" t="s">
        <v>1</v>
      </c>
      <c r="E12" s="305">
        <v>10</v>
      </c>
      <c r="F12" s="305">
        <v>10</v>
      </c>
      <c r="G12" s="305">
        <v>10</v>
      </c>
      <c r="H12" s="305">
        <v>10</v>
      </c>
      <c r="I12" s="218">
        <f>E12+F12+G12+H12</f>
        <v>40</v>
      </c>
      <c r="J12" s="7"/>
      <c r="K12" s="7"/>
      <c r="L12" s="10"/>
      <c r="M12" s="9"/>
    </row>
    <row r="13" spans="1:13" ht="15.75">
      <c r="A13" s="219">
        <v>3</v>
      </c>
      <c r="B13" s="304" t="s">
        <v>670</v>
      </c>
      <c r="C13" s="305" t="s">
        <v>8</v>
      </c>
      <c r="D13" s="1" t="s">
        <v>1</v>
      </c>
      <c r="E13" s="305">
        <v>10</v>
      </c>
      <c r="F13" s="305">
        <v>10</v>
      </c>
      <c r="G13" s="305">
        <v>10</v>
      </c>
      <c r="H13" s="305">
        <v>10</v>
      </c>
      <c r="I13" s="218">
        <f>E13+F13+G13+H13</f>
        <v>40</v>
      </c>
      <c r="J13" s="7"/>
      <c r="K13" s="7"/>
      <c r="L13" s="10"/>
      <c r="M13" s="9"/>
    </row>
    <row r="14" spans="1:13" ht="15.75">
      <c r="A14" s="219">
        <v>4</v>
      </c>
      <c r="B14" s="304" t="s">
        <v>671</v>
      </c>
      <c r="C14" s="305" t="s">
        <v>699</v>
      </c>
      <c r="D14" s="1" t="s">
        <v>1</v>
      </c>
      <c r="E14" s="305">
        <v>96</v>
      </c>
      <c r="F14" s="305">
        <v>96</v>
      </c>
      <c r="G14" s="305">
        <v>96</v>
      </c>
      <c r="H14" s="305">
        <v>96</v>
      </c>
      <c r="I14" s="218">
        <f>E14+F14+G14+H14</f>
        <v>384</v>
      </c>
      <c r="J14" s="7"/>
      <c r="K14" s="7"/>
      <c r="L14" s="10"/>
      <c r="M14" s="9"/>
    </row>
    <row r="15" spans="1:13" ht="15.75">
      <c r="A15" s="219">
        <v>5</v>
      </c>
      <c r="B15" s="304" t="s">
        <v>672</v>
      </c>
      <c r="C15" s="305" t="s">
        <v>700</v>
      </c>
      <c r="D15" s="1" t="s">
        <v>1</v>
      </c>
      <c r="E15" s="305">
        <v>3</v>
      </c>
      <c r="F15" s="305">
        <v>3</v>
      </c>
      <c r="G15" s="305">
        <v>3</v>
      </c>
      <c r="H15" s="305">
        <v>3</v>
      </c>
      <c r="I15" s="218">
        <f>E15+F15+G15+H15</f>
        <v>12</v>
      </c>
      <c r="J15" s="7"/>
      <c r="K15" s="7"/>
      <c r="L15" s="10"/>
      <c r="M15" s="9"/>
    </row>
    <row r="16" spans="1:13" ht="15.75">
      <c r="A16" s="219">
        <v>6</v>
      </c>
      <c r="B16" s="327" t="s">
        <v>9</v>
      </c>
      <c r="C16" s="305" t="s">
        <v>10</v>
      </c>
      <c r="D16" s="2" t="s">
        <v>1</v>
      </c>
      <c r="E16" s="305">
        <v>5</v>
      </c>
      <c r="F16" s="305">
        <v>5</v>
      </c>
      <c r="G16" s="305">
        <v>5</v>
      </c>
      <c r="H16" s="305">
        <v>5</v>
      </c>
      <c r="I16" s="218">
        <f>E16+F16+G16+H16</f>
        <v>20</v>
      </c>
      <c r="J16" s="7"/>
      <c r="K16" s="7"/>
      <c r="L16" s="9"/>
      <c r="M16" s="9"/>
    </row>
    <row r="17" spans="1:13" ht="15.75">
      <c r="A17" s="219">
        <v>7</v>
      </c>
      <c r="B17" s="304" t="s">
        <v>673</v>
      </c>
      <c r="C17" s="305" t="s">
        <v>701</v>
      </c>
      <c r="D17" s="1" t="s">
        <v>1</v>
      </c>
      <c r="E17" s="305">
        <v>2</v>
      </c>
      <c r="F17" s="305">
        <v>2</v>
      </c>
      <c r="G17" s="305">
        <v>1</v>
      </c>
      <c r="H17" s="305">
        <v>1</v>
      </c>
      <c r="I17" s="218">
        <f>E17+F17+G17+H17</f>
        <v>6</v>
      </c>
      <c r="J17" s="7"/>
      <c r="K17" s="7"/>
      <c r="L17" s="10"/>
      <c r="M17" s="9"/>
    </row>
    <row r="18" spans="1:13" ht="15.75">
      <c r="A18" s="219">
        <v>8</v>
      </c>
      <c r="B18" s="304" t="s">
        <v>674</v>
      </c>
      <c r="C18" s="305" t="s">
        <v>702</v>
      </c>
      <c r="D18" s="1" t="s">
        <v>1</v>
      </c>
      <c r="E18" s="305">
        <v>1</v>
      </c>
      <c r="F18" s="305">
        <v>1</v>
      </c>
      <c r="G18" s="305">
        <v>1</v>
      </c>
      <c r="H18" s="305">
        <v>1</v>
      </c>
      <c r="I18" s="218">
        <f>E18+F18+G18+H18</f>
        <v>4</v>
      </c>
      <c r="J18" s="7"/>
      <c r="K18" s="7"/>
      <c r="L18" s="9"/>
      <c r="M18" s="9"/>
    </row>
    <row r="19" spans="1:13" ht="15.75">
      <c r="A19" s="219">
        <v>9</v>
      </c>
      <c r="B19" s="304" t="s">
        <v>674</v>
      </c>
      <c r="C19" s="305" t="s">
        <v>703</v>
      </c>
      <c r="D19" s="1" t="s">
        <v>1</v>
      </c>
      <c r="E19" s="305">
        <v>1</v>
      </c>
      <c r="F19" s="305">
        <v>1</v>
      </c>
      <c r="G19" s="305">
        <v>1</v>
      </c>
      <c r="H19" s="305">
        <v>1</v>
      </c>
      <c r="I19" s="218">
        <f>E19+F19+G19+H19</f>
        <v>4</v>
      </c>
      <c r="J19" s="7"/>
      <c r="K19" s="7"/>
      <c r="L19" s="9"/>
      <c r="M19" s="9"/>
    </row>
    <row r="20" spans="1:13" ht="15.75">
      <c r="A20" s="219">
        <v>10</v>
      </c>
      <c r="B20" s="304" t="s">
        <v>675</v>
      </c>
      <c r="C20" s="305" t="s">
        <v>11</v>
      </c>
      <c r="D20" s="1" t="s">
        <v>1</v>
      </c>
      <c r="E20" s="305">
        <v>4</v>
      </c>
      <c r="F20" s="305">
        <v>4</v>
      </c>
      <c r="G20" s="305">
        <v>4</v>
      </c>
      <c r="H20" s="305">
        <v>4</v>
      </c>
      <c r="I20" s="218">
        <f>E20+F20+G20+H20</f>
        <v>16</v>
      </c>
      <c r="J20" s="7"/>
      <c r="K20" s="7"/>
      <c r="L20" s="8"/>
      <c r="M20" s="8"/>
    </row>
    <row r="21" spans="1:13" ht="15.75">
      <c r="A21" s="219">
        <v>11</v>
      </c>
      <c r="B21" s="304" t="s">
        <v>676</v>
      </c>
      <c r="C21" s="305" t="s">
        <v>12</v>
      </c>
      <c r="D21" s="1" t="s">
        <v>1</v>
      </c>
      <c r="E21" s="305">
        <v>5</v>
      </c>
      <c r="F21" s="305">
        <v>10</v>
      </c>
      <c r="G21" s="305">
        <v>10</v>
      </c>
      <c r="H21" s="305">
        <v>5</v>
      </c>
      <c r="I21" s="218">
        <f>E21+F21+G21+H21</f>
        <v>30</v>
      </c>
      <c r="J21" s="7"/>
      <c r="K21" s="7"/>
      <c r="L21" s="8"/>
      <c r="M21" s="8"/>
    </row>
    <row r="22" spans="1:13" ht="15.75">
      <c r="A22" s="219">
        <v>12</v>
      </c>
      <c r="B22" s="304" t="s">
        <v>29</v>
      </c>
      <c r="C22" s="305" t="s">
        <v>12</v>
      </c>
      <c r="D22" s="1" t="s">
        <v>1</v>
      </c>
      <c r="E22" s="305">
        <v>3</v>
      </c>
      <c r="F22" s="305">
        <v>3</v>
      </c>
      <c r="G22" s="305">
        <v>3</v>
      </c>
      <c r="H22" s="305">
        <v>1</v>
      </c>
      <c r="I22" s="218">
        <f>E22+F22+G22+H22</f>
        <v>10</v>
      </c>
      <c r="J22" s="7"/>
      <c r="K22" s="7"/>
      <c r="L22" s="8"/>
      <c r="M22" s="8"/>
    </row>
    <row r="23" spans="1:13" ht="15.75">
      <c r="A23" s="219">
        <v>13</v>
      </c>
      <c r="B23" s="304" t="s">
        <v>677</v>
      </c>
      <c r="C23" s="305" t="s">
        <v>704</v>
      </c>
      <c r="D23" s="1" t="s">
        <v>1</v>
      </c>
      <c r="E23" s="305">
        <v>10</v>
      </c>
      <c r="F23" s="305">
        <v>10</v>
      </c>
      <c r="G23" s="305">
        <v>10</v>
      </c>
      <c r="H23" s="305">
        <v>10</v>
      </c>
      <c r="I23" s="218">
        <f>E23+F23+G23+H23</f>
        <v>40</v>
      </c>
      <c r="J23" s="7"/>
      <c r="K23" s="7"/>
      <c r="L23" s="8"/>
      <c r="M23" s="8"/>
    </row>
    <row r="24" spans="1:13" ht="15.75">
      <c r="A24" s="219">
        <v>14</v>
      </c>
      <c r="B24" s="304" t="s">
        <v>54</v>
      </c>
      <c r="C24" s="305" t="s">
        <v>13</v>
      </c>
      <c r="D24" s="1" t="s">
        <v>1</v>
      </c>
      <c r="E24" s="305">
        <v>10</v>
      </c>
      <c r="F24" s="305">
        <v>10</v>
      </c>
      <c r="G24" s="305">
        <v>10</v>
      </c>
      <c r="H24" s="305">
        <v>10</v>
      </c>
      <c r="I24" s="218">
        <f>E24+F24+G24+H24</f>
        <v>40</v>
      </c>
      <c r="J24" s="7"/>
      <c r="K24" s="7"/>
      <c r="L24" s="8"/>
      <c r="M24" s="8"/>
    </row>
    <row r="25" spans="1:13" ht="15.75">
      <c r="A25" s="219">
        <v>15</v>
      </c>
      <c r="B25" s="303" t="s">
        <v>678</v>
      </c>
      <c r="C25" s="305" t="s">
        <v>14</v>
      </c>
      <c r="D25" s="1" t="s">
        <v>1</v>
      </c>
      <c r="E25" s="305">
        <v>15</v>
      </c>
      <c r="F25" s="305">
        <v>15</v>
      </c>
      <c r="G25" s="305">
        <v>15</v>
      </c>
      <c r="H25" s="305">
        <v>15</v>
      </c>
      <c r="I25" s="218">
        <f>E25+F25+G25+H25</f>
        <v>60</v>
      </c>
      <c r="J25" s="7"/>
      <c r="K25" s="7"/>
      <c r="L25" s="8"/>
      <c r="M25" s="8"/>
    </row>
    <row r="26" spans="1:13" ht="15.75">
      <c r="A26" s="219">
        <v>16</v>
      </c>
      <c r="B26" s="328" t="s">
        <v>679</v>
      </c>
      <c r="C26" s="265" t="s">
        <v>705</v>
      </c>
      <c r="D26" s="1" t="s">
        <v>1</v>
      </c>
      <c r="E26" s="265">
        <v>2</v>
      </c>
      <c r="F26" s="265">
        <v>2</v>
      </c>
      <c r="G26" s="265">
        <v>2</v>
      </c>
      <c r="H26" s="265">
        <v>2</v>
      </c>
      <c r="I26" s="218">
        <f>E26+F26+G26+H26</f>
        <v>8</v>
      </c>
      <c r="J26" s="7"/>
      <c r="K26" s="7"/>
      <c r="L26" s="8"/>
      <c r="M26" s="8"/>
    </row>
    <row r="27" spans="1:13" ht="15.75">
      <c r="A27" s="219">
        <v>17</v>
      </c>
      <c r="B27" s="303" t="s">
        <v>680</v>
      </c>
      <c r="C27" s="265" t="s">
        <v>706</v>
      </c>
      <c r="D27" s="1" t="s">
        <v>1</v>
      </c>
      <c r="E27" s="265">
        <v>1</v>
      </c>
      <c r="F27" s="265">
        <v>1</v>
      </c>
      <c r="G27" s="265">
        <v>1</v>
      </c>
      <c r="H27" s="265">
        <v>1</v>
      </c>
      <c r="I27" s="218">
        <f>E27+F27+G27+H27</f>
        <v>4</v>
      </c>
      <c r="J27" s="7"/>
      <c r="K27" s="7"/>
      <c r="L27" s="8"/>
      <c r="M27" s="8"/>
    </row>
    <row r="28" spans="1:13" ht="15.75">
      <c r="A28" s="219">
        <v>18</v>
      </c>
      <c r="B28" s="303" t="s">
        <v>681</v>
      </c>
      <c r="C28" s="265" t="s">
        <v>707</v>
      </c>
      <c r="D28" s="1" t="s">
        <v>1</v>
      </c>
      <c r="E28" s="265">
        <v>5</v>
      </c>
      <c r="F28" s="265">
        <v>10</v>
      </c>
      <c r="G28" s="265">
        <v>10</v>
      </c>
      <c r="H28" s="265">
        <v>5</v>
      </c>
      <c r="I28" s="218">
        <f>E28+F28+G28+H28</f>
        <v>30</v>
      </c>
      <c r="J28" s="7"/>
      <c r="K28" s="7"/>
      <c r="L28" s="8"/>
      <c r="M28" s="8"/>
    </row>
    <row r="29" spans="1:13" ht="15.75">
      <c r="A29" s="219">
        <v>19</v>
      </c>
      <c r="B29" s="303" t="s">
        <v>682</v>
      </c>
      <c r="C29" s="265" t="s">
        <v>16</v>
      </c>
      <c r="D29" s="1" t="s">
        <v>1</v>
      </c>
      <c r="E29" s="265">
        <v>36</v>
      </c>
      <c r="F29" s="265">
        <v>36</v>
      </c>
      <c r="G29" s="265">
        <v>36</v>
      </c>
      <c r="H29" s="265">
        <v>36</v>
      </c>
      <c r="I29" s="218">
        <f>E29+F29+G29+H29</f>
        <v>144</v>
      </c>
      <c r="J29" s="7"/>
      <c r="K29" s="7"/>
      <c r="L29" s="8"/>
      <c r="M29" s="8"/>
    </row>
    <row r="30" spans="1:13" ht="15.75">
      <c r="A30" s="219">
        <v>20</v>
      </c>
      <c r="B30" s="303" t="s">
        <v>683</v>
      </c>
      <c r="C30" s="265" t="s">
        <v>17</v>
      </c>
      <c r="D30" s="1" t="s">
        <v>1</v>
      </c>
      <c r="E30" s="265">
        <v>36</v>
      </c>
      <c r="F30" s="265">
        <v>36</v>
      </c>
      <c r="G30" s="265">
        <v>36</v>
      </c>
      <c r="H30" s="265">
        <v>36</v>
      </c>
      <c r="I30" s="218">
        <f>E30+F30+G30+H30</f>
        <v>144</v>
      </c>
      <c r="J30" s="7"/>
      <c r="K30" s="7"/>
      <c r="L30" s="8"/>
      <c r="M30" s="8"/>
    </row>
    <row r="31" spans="1:13" ht="15.75">
      <c r="A31" s="219">
        <v>21</v>
      </c>
      <c r="B31" s="303" t="s">
        <v>684</v>
      </c>
      <c r="C31" s="265"/>
      <c r="D31" s="1" t="s">
        <v>1</v>
      </c>
      <c r="E31" s="265">
        <v>36</v>
      </c>
      <c r="F31" s="265">
        <v>36</v>
      </c>
      <c r="G31" s="265">
        <v>36</v>
      </c>
      <c r="H31" s="265">
        <v>36</v>
      </c>
      <c r="I31" s="218">
        <f>E31+F31+G31+H31</f>
        <v>144</v>
      </c>
      <c r="J31" s="7"/>
      <c r="K31" s="7"/>
      <c r="L31" s="8"/>
      <c r="M31" s="8"/>
    </row>
    <row r="32" spans="1:13" ht="15.75">
      <c r="A32" s="219">
        <v>22</v>
      </c>
      <c r="B32" s="303" t="s">
        <v>685</v>
      </c>
      <c r="C32" s="265"/>
      <c r="D32" s="1" t="s">
        <v>2</v>
      </c>
      <c r="E32" s="265">
        <v>36</v>
      </c>
      <c r="F32" s="265">
        <v>36</v>
      </c>
      <c r="G32" s="265">
        <v>36</v>
      </c>
      <c r="H32" s="265">
        <v>36</v>
      </c>
      <c r="I32" s="218">
        <f>E32+F32+G32+H32</f>
        <v>144</v>
      </c>
      <c r="J32" s="7"/>
      <c r="K32" s="7"/>
      <c r="L32" s="8"/>
      <c r="M32" s="8"/>
    </row>
    <row r="33" spans="1:13" ht="15.75" outlineLevel="1">
      <c r="A33" s="219">
        <v>23</v>
      </c>
      <c r="B33" s="303" t="s">
        <v>686</v>
      </c>
      <c r="C33" s="265" t="s">
        <v>22</v>
      </c>
      <c r="D33" s="1" t="s">
        <v>1</v>
      </c>
      <c r="E33" s="265">
        <v>20</v>
      </c>
      <c r="F33" s="265">
        <v>20</v>
      </c>
      <c r="G33" s="265">
        <v>20</v>
      </c>
      <c r="H33" s="265">
        <v>20</v>
      </c>
      <c r="I33" s="218">
        <f>E33+F33+G33+H33</f>
        <v>80</v>
      </c>
      <c r="J33" s="7"/>
      <c r="K33" s="7"/>
      <c r="L33" s="8"/>
      <c r="M33" s="8"/>
    </row>
    <row r="34" spans="1:13" ht="15.75">
      <c r="A34" s="219">
        <v>24</v>
      </c>
      <c r="B34" s="303" t="s">
        <v>687</v>
      </c>
      <c r="C34" s="265" t="s">
        <v>708</v>
      </c>
      <c r="D34" s="1" t="s">
        <v>1</v>
      </c>
      <c r="E34" s="265">
        <v>20</v>
      </c>
      <c r="F34" s="265">
        <v>20</v>
      </c>
      <c r="G34" s="265">
        <v>20</v>
      </c>
      <c r="H34" s="265">
        <v>20</v>
      </c>
      <c r="I34" s="218">
        <f>E34+F34+G34+H34</f>
        <v>80</v>
      </c>
      <c r="J34" s="7"/>
      <c r="K34" s="7"/>
      <c r="L34" s="8"/>
      <c r="M34" s="8"/>
    </row>
    <row r="35" spans="1:13" ht="15.75">
      <c r="A35" s="219">
        <v>25</v>
      </c>
      <c r="B35" s="303" t="s">
        <v>688</v>
      </c>
      <c r="C35" s="265" t="s">
        <v>709</v>
      </c>
      <c r="D35" s="2" t="s">
        <v>1</v>
      </c>
      <c r="E35" s="265">
        <v>10</v>
      </c>
      <c r="F35" s="265">
        <v>10</v>
      </c>
      <c r="G35" s="265">
        <v>15</v>
      </c>
      <c r="H35" s="265">
        <v>15</v>
      </c>
      <c r="I35" s="218">
        <f>E35+F35+G35+H35</f>
        <v>50</v>
      </c>
      <c r="J35" s="7"/>
      <c r="K35" s="7"/>
      <c r="L35" s="8"/>
      <c r="M35" s="8"/>
    </row>
    <row r="36" spans="1:13" ht="15.75">
      <c r="A36" s="219">
        <v>26</v>
      </c>
      <c r="B36" s="303" t="s">
        <v>689</v>
      </c>
      <c r="C36" s="265"/>
      <c r="D36" s="1" t="s">
        <v>1</v>
      </c>
      <c r="E36" s="265">
        <v>10</v>
      </c>
      <c r="F36" s="265">
        <v>10</v>
      </c>
      <c r="G36" s="265">
        <v>10</v>
      </c>
      <c r="H36" s="265">
        <v>10</v>
      </c>
      <c r="I36" s="218">
        <f>E36+F36+G36+H36</f>
        <v>40</v>
      </c>
      <c r="J36" s="7"/>
      <c r="K36" s="7"/>
      <c r="L36" s="8"/>
      <c r="M36" s="8"/>
    </row>
    <row r="37" spans="1:13" ht="15.75">
      <c r="A37" s="219">
        <v>27</v>
      </c>
      <c r="B37" s="303" t="s">
        <v>690</v>
      </c>
      <c r="C37" s="265" t="s">
        <v>710</v>
      </c>
      <c r="D37" s="1" t="s">
        <v>1</v>
      </c>
      <c r="E37" s="265">
        <v>4</v>
      </c>
      <c r="F37" s="265">
        <v>4</v>
      </c>
      <c r="G37" s="265">
        <v>4</v>
      </c>
      <c r="H37" s="265">
        <v>4</v>
      </c>
      <c r="I37" s="218">
        <f>E37+F37+G37+H37</f>
        <v>16</v>
      </c>
      <c r="J37" s="7"/>
      <c r="K37" s="7"/>
      <c r="L37" s="8"/>
      <c r="M37" s="8"/>
    </row>
    <row r="38" spans="1:13" ht="15.75" outlineLevel="1">
      <c r="A38" s="219">
        <v>28</v>
      </c>
      <c r="B38" s="303" t="s">
        <v>23</v>
      </c>
      <c r="C38" s="265" t="s">
        <v>24</v>
      </c>
      <c r="D38" s="1" t="s">
        <v>1</v>
      </c>
      <c r="E38" s="265">
        <v>5</v>
      </c>
      <c r="F38" s="265">
        <v>5</v>
      </c>
      <c r="G38" s="265">
        <v>5</v>
      </c>
      <c r="H38" s="265">
        <v>5</v>
      </c>
      <c r="I38" s="218">
        <f>E38+F38+G38+H38</f>
        <v>20</v>
      </c>
      <c r="J38" s="7"/>
      <c r="K38" s="7"/>
      <c r="L38" s="8"/>
      <c r="M38" s="8"/>
    </row>
    <row r="39" spans="1:13" ht="15.75">
      <c r="A39" s="219">
        <v>29</v>
      </c>
      <c r="B39" s="328" t="s">
        <v>691</v>
      </c>
      <c r="C39" s="265" t="s">
        <v>18</v>
      </c>
      <c r="D39" s="2" t="s">
        <v>1</v>
      </c>
      <c r="E39" s="265">
        <v>36</v>
      </c>
      <c r="F39" s="265">
        <v>36</v>
      </c>
      <c r="G39" s="265">
        <v>36</v>
      </c>
      <c r="H39" s="265">
        <v>36</v>
      </c>
      <c r="I39" s="218">
        <f>E39+F39+G39+H39</f>
        <v>144</v>
      </c>
      <c r="J39" s="7"/>
      <c r="K39" s="7"/>
      <c r="L39" s="8"/>
      <c r="M39" s="8"/>
    </row>
    <row r="40" spans="1:13" ht="15.75" outlineLevel="1">
      <c r="A40" s="219">
        <v>30</v>
      </c>
      <c r="B40" s="328" t="s">
        <v>692</v>
      </c>
      <c r="C40" s="265" t="s">
        <v>19</v>
      </c>
      <c r="D40" s="1" t="s">
        <v>31</v>
      </c>
      <c r="E40" s="265">
        <v>36</v>
      </c>
      <c r="F40" s="265">
        <v>36</v>
      </c>
      <c r="G40" s="265">
        <v>36</v>
      </c>
      <c r="H40" s="265">
        <v>36</v>
      </c>
      <c r="I40" s="218">
        <f>E40+F40+G40+H40</f>
        <v>144</v>
      </c>
      <c r="J40" s="7"/>
      <c r="K40" s="7"/>
      <c r="L40" s="8"/>
      <c r="M40" s="8"/>
    </row>
    <row r="41" spans="1:13" ht="15.75" outlineLevel="1">
      <c r="A41" s="219">
        <v>31</v>
      </c>
      <c r="B41" s="328" t="s">
        <v>693</v>
      </c>
      <c r="C41" s="265" t="s">
        <v>20</v>
      </c>
      <c r="D41" s="1" t="s">
        <v>1</v>
      </c>
      <c r="E41" s="265">
        <v>36</v>
      </c>
      <c r="F41" s="265">
        <v>36</v>
      </c>
      <c r="G41" s="265">
        <v>36</v>
      </c>
      <c r="H41" s="265">
        <v>36</v>
      </c>
      <c r="I41" s="218">
        <f>E41+F41+G41+H41</f>
        <v>144</v>
      </c>
      <c r="J41" s="7"/>
      <c r="K41" s="7"/>
      <c r="L41" s="8"/>
      <c r="M41" s="8"/>
    </row>
    <row r="42" spans="1:13" ht="15.75">
      <c r="A42" s="219">
        <v>32</v>
      </c>
      <c r="B42" s="328" t="s">
        <v>694</v>
      </c>
      <c r="C42" s="265" t="s">
        <v>21</v>
      </c>
      <c r="D42" s="1" t="s">
        <v>1</v>
      </c>
      <c r="E42" s="265">
        <v>36</v>
      </c>
      <c r="F42" s="265">
        <v>36</v>
      </c>
      <c r="G42" s="265">
        <v>36</v>
      </c>
      <c r="H42" s="265">
        <v>36</v>
      </c>
      <c r="I42" s="218">
        <f>E42+F42+G42+H42</f>
        <v>144</v>
      </c>
      <c r="J42" s="7"/>
      <c r="K42" s="7"/>
      <c r="L42" s="8"/>
      <c r="M42" s="8"/>
    </row>
    <row r="43" spans="1:13" ht="15.75">
      <c r="A43" s="219">
        <v>33</v>
      </c>
      <c r="B43" s="303" t="s">
        <v>695</v>
      </c>
      <c r="C43" s="265" t="s">
        <v>711</v>
      </c>
      <c r="D43" s="1" t="s">
        <v>1</v>
      </c>
      <c r="E43" s="265">
        <v>1</v>
      </c>
      <c r="F43" s="265">
        <v>1</v>
      </c>
      <c r="G43" s="265">
        <v>1</v>
      </c>
      <c r="H43" s="265">
        <v>1</v>
      </c>
      <c r="I43" s="218">
        <f>E43+F43+G43+H43</f>
        <v>4</v>
      </c>
      <c r="J43" s="6"/>
      <c r="K43" s="6"/>
      <c r="L43" s="8"/>
      <c r="M43" s="8"/>
    </row>
    <row r="44" spans="1:13" ht="15.75">
      <c r="A44" s="219">
        <v>34</v>
      </c>
      <c r="B44" s="303" t="s">
        <v>696</v>
      </c>
      <c r="C44" s="265" t="s">
        <v>712</v>
      </c>
      <c r="D44" s="2" t="s">
        <v>1</v>
      </c>
      <c r="E44" s="265">
        <v>900</v>
      </c>
      <c r="F44" s="265">
        <v>900</v>
      </c>
      <c r="G44" s="265">
        <v>900</v>
      </c>
      <c r="H44" s="265">
        <v>900</v>
      </c>
      <c r="I44" s="218">
        <f>E44+F44+G44+H44</f>
        <v>3600</v>
      </c>
      <c r="J44" s="6"/>
      <c r="K44" s="6"/>
      <c r="L44" s="8"/>
      <c r="M44" s="8"/>
    </row>
    <row r="45" spans="1:13" ht="15.75">
      <c r="A45" s="219">
        <v>0</v>
      </c>
      <c r="B45" s="328" t="s">
        <v>697</v>
      </c>
      <c r="C45" s="265" t="s">
        <v>25</v>
      </c>
      <c r="D45" s="1" t="s">
        <v>62</v>
      </c>
      <c r="E45" s="265">
        <v>0.375</v>
      </c>
      <c r="F45" s="265">
        <v>0.375</v>
      </c>
      <c r="G45" s="265">
        <v>0.375</v>
      </c>
      <c r="H45" s="265">
        <v>0.375</v>
      </c>
      <c r="I45" s="345">
        <f>E45+F45+G45+H45</f>
        <v>1.5</v>
      </c>
      <c r="J45" s="7"/>
      <c r="K45" s="7"/>
      <c r="L45" s="8"/>
      <c r="M45" s="8"/>
    </row>
    <row r="46" spans="1:13" ht="15.75">
      <c r="A46" s="219">
        <v>37</v>
      </c>
      <c r="B46" s="303" t="s">
        <v>26</v>
      </c>
      <c r="C46" s="265" t="s">
        <v>27</v>
      </c>
      <c r="D46" s="2" t="s">
        <v>3</v>
      </c>
      <c r="E46" s="265">
        <v>10</v>
      </c>
      <c r="F46" s="265">
        <v>10</v>
      </c>
      <c r="G46" s="265">
        <v>10</v>
      </c>
      <c r="H46" s="265">
        <v>10</v>
      </c>
      <c r="I46" s="218">
        <f>E46+F46+G46+H46</f>
        <v>40</v>
      </c>
      <c r="J46" s="7"/>
      <c r="K46" s="7"/>
      <c r="L46" s="8"/>
      <c r="M46" s="8"/>
    </row>
    <row r="47" spans="1:13" ht="15.75">
      <c r="A47" s="219">
        <v>38</v>
      </c>
      <c r="B47" s="303" t="s">
        <v>698</v>
      </c>
      <c r="C47" s="265" t="s">
        <v>713</v>
      </c>
      <c r="D47" s="2" t="s">
        <v>1</v>
      </c>
      <c r="E47" s="265">
        <v>6</v>
      </c>
      <c r="F47" s="265">
        <v>6</v>
      </c>
      <c r="G47" s="265">
        <v>6</v>
      </c>
      <c r="H47" s="265">
        <v>6</v>
      </c>
      <c r="I47" s="218">
        <f>E47+F47+G47+H47</f>
        <v>24</v>
      </c>
      <c r="J47" s="7"/>
      <c r="K47" s="7"/>
      <c r="L47" s="8"/>
      <c r="M47" s="8"/>
    </row>
    <row r="48" spans="1:13" ht="15.75">
      <c r="A48" s="219">
        <v>39</v>
      </c>
      <c r="B48" s="328" t="s">
        <v>28</v>
      </c>
      <c r="C48" s="265"/>
      <c r="D48" s="2" t="s">
        <v>1</v>
      </c>
      <c r="E48" s="265">
        <v>150</v>
      </c>
      <c r="F48" s="265"/>
      <c r="G48" s="265"/>
      <c r="H48" s="265">
        <v>150</v>
      </c>
      <c r="I48" s="218">
        <f>E48+F48+G48+H48</f>
        <v>300</v>
      </c>
      <c r="J48" s="7"/>
      <c r="K48" s="7"/>
      <c r="L48" s="8"/>
      <c r="M48" s="8"/>
    </row>
    <row r="49" spans="1:11" ht="15.75">
      <c r="A49" s="383" t="s">
        <v>415</v>
      </c>
      <c r="B49" s="383"/>
      <c r="C49" s="383"/>
      <c r="D49" s="383"/>
      <c r="E49" s="383"/>
      <c r="F49" s="223"/>
      <c r="G49" s="224"/>
      <c r="H49" s="223"/>
      <c r="I49" s="219"/>
      <c r="J49" s="4"/>
      <c r="K49" s="4"/>
    </row>
    <row r="50" spans="1:11" ht="8.25" customHeight="1">
      <c r="A50" s="228"/>
      <c r="B50" s="228"/>
      <c r="C50" s="228"/>
      <c r="D50" s="228"/>
      <c r="E50" s="228"/>
      <c r="F50" s="229"/>
      <c r="G50" s="222"/>
      <c r="H50" s="229"/>
      <c r="I50" s="221"/>
      <c r="J50" s="4"/>
      <c r="K50" s="4"/>
    </row>
    <row r="51" spans="3:9" ht="25.5" customHeight="1">
      <c r="C51" s="186" t="s">
        <v>589</v>
      </c>
      <c r="D51" s="186"/>
      <c r="E51" s="186"/>
      <c r="H51" s="408" t="s">
        <v>562</v>
      </c>
      <c r="I51" s="408"/>
    </row>
    <row r="52" spans="3:8" ht="6" customHeight="1">
      <c r="C52" s="186"/>
      <c r="D52" s="186"/>
      <c r="E52" s="186"/>
      <c r="H52" s="186"/>
    </row>
    <row r="53" spans="3:8" ht="15.75">
      <c r="C53" s="186" t="s">
        <v>390</v>
      </c>
      <c r="D53" s="186"/>
      <c r="E53" s="186"/>
      <c r="H53" s="186" t="s">
        <v>391</v>
      </c>
    </row>
    <row r="54" spans="3:8" ht="8.25" customHeight="1">
      <c r="C54" s="186"/>
      <c r="D54" s="186"/>
      <c r="E54" s="186"/>
      <c r="H54" s="186"/>
    </row>
    <row r="55" spans="3:8" ht="15.75">
      <c r="C55" s="186" t="s">
        <v>392</v>
      </c>
      <c r="D55" s="186"/>
      <c r="E55" s="186"/>
      <c r="H55" s="186" t="s">
        <v>393</v>
      </c>
    </row>
    <row r="56" spans="3:8" ht="4.5" customHeight="1">
      <c r="C56" s="186"/>
      <c r="D56" s="186"/>
      <c r="E56" s="186"/>
      <c r="H56" s="186"/>
    </row>
    <row r="57" spans="3:8" ht="15.75">
      <c r="C57" s="186" t="s">
        <v>394</v>
      </c>
      <c r="D57" s="186"/>
      <c r="E57" s="186"/>
      <c r="H57" s="186" t="s">
        <v>395</v>
      </c>
    </row>
    <row r="58" spans="3:8" ht="4.5" customHeight="1">
      <c r="C58" s="186"/>
      <c r="D58" s="186"/>
      <c r="E58" s="186"/>
      <c r="H58" s="186"/>
    </row>
    <row r="59" spans="3:8" ht="15.75">
      <c r="C59" s="186" t="s">
        <v>411</v>
      </c>
      <c r="D59" s="186"/>
      <c r="E59" s="186"/>
      <c r="H59" s="186" t="s">
        <v>412</v>
      </c>
    </row>
    <row r="60" ht="6.75" customHeight="1"/>
    <row r="61" spans="3:8" ht="15.75">
      <c r="C61" s="186" t="s">
        <v>396</v>
      </c>
      <c r="D61" s="186"/>
      <c r="E61" s="186"/>
      <c r="H61" s="186" t="s">
        <v>397</v>
      </c>
    </row>
  </sheetData>
  <sheetProtection/>
  <mergeCells count="11">
    <mergeCell ref="H51:I51"/>
    <mergeCell ref="A49:E49"/>
    <mergeCell ref="D9:D10"/>
    <mergeCell ref="A9:A10"/>
    <mergeCell ref="B9:B10"/>
    <mergeCell ref="C9:C10"/>
    <mergeCell ref="A1:B1"/>
    <mergeCell ref="A3:C3"/>
    <mergeCell ref="A4:C4"/>
    <mergeCell ref="A7:I7"/>
    <mergeCell ref="A6:I6"/>
  </mergeCells>
  <printOptions/>
  <pageMargins left="0.46" right="0.16" top="0.16" bottom="0.21" header="0.16" footer="0.16"/>
  <pageSetup horizontalDpi="600" verticalDpi="600" orientation="landscape" paperSize="9" scale="62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01"/>
  <sheetViews>
    <sheetView view="pageBreakPreview" zoomScaleSheetLayoutView="100" zoomScalePageLayoutView="0" workbookViewId="0" topLeftCell="A59">
      <selection activeCell="I88" sqref="I88"/>
    </sheetView>
  </sheetViews>
  <sheetFormatPr defaultColWidth="9.00390625" defaultRowHeight="12.75" outlineLevelRow="1" outlineLevelCol="1"/>
  <cols>
    <col min="1" max="1" width="4.125" style="84" customWidth="1"/>
    <col min="2" max="2" width="25.625" style="84" customWidth="1"/>
    <col min="3" max="3" width="7.375" style="84" customWidth="1"/>
    <col min="4" max="4" width="7.75390625" style="84" hidden="1" customWidth="1" outlineLevel="1"/>
    <col min="5" max="5" width="12.125" style="84" customWidth="1" collapsed="1"/>
    <col min="6" max="6" width="7.875" style="84" hidden="1" customWidth="1" outlineLevel="1"/>
    <col min="7" max="7" width="7.875" style="84" customWidth="1" collapsed="1"/>
    <col min="8" max="10" width="7.875" style="84" customWidth="1"/>
    <col min="11" max="11" width="9.00390625" style="84" bestFit="1" customWidth="1"/>
    <col min="12" max="14" width="9.125" style="84" customWidth="1"/>
    <col min="15" max="15" width="21.00390625" style="84" customWidth="1"/>
    <col min="16" max="16384" width="9.125" style="84" customWidth="1"/>
  </cols>
  <sheetData>
    <row r="1" spans="1:11" ht="15.75">
      <c r="A1" s="352" t="s">
        <v>384</v>
      </c>
      <c r="B1" s="352"/>
      <c r="C1" s="178"/>
      <c r="D1" s="179"/>
      <c r="E1" s="180"/>
      <c r="F1" s="181"/>
      <c r="G1" s="182"/>
      <c r="H1" s="183"/>
      <c r="J1" s="183"/>
      <c r="K1" s="183" t="s">
        <v>385</v>
      </c>
    </row>
    <row r="2" spans="1:11" ht="15.75">
      <c r="A2" s="190" t="s">
        <v>386</v>
      </c>
      <c r="B2" s="190"/>
      <c r="C2" s="190"/>
      <c r="D2" s="184"/>
      <c r="E2" s="185"/>
      <c r="F2" s="181"/>
      <c r="G2" s="182"/>
      <c r="H2" s="183"/>
      <c r="J2" s="183"/>
      <c r="K2" s="183" t="s">
        <v>387</v>
      </c>
    </row>
    <row r="3" spans="1:11" ht="15.75">
      <c r="A3" s="352" t="s">
        <v>388</v>
      </c>
      <c r="B3" s="352"/>
      <c r="C3" s="352"/>
      <c r="D3" s="184"/>
      <c r="E3" s="185"/>
      <c r="F3" s="181"/>
      <c r="G3" s="182"/>
      <c r="H3" s="183"/>
      <c r="J3" s="183"/>
      <c r="K3" s="183" t="s">
        <v>389</v>
      </c>
    </row>
    <row r="4" spans="1:11" ht="15.75">
      <c r="A4" s="352" t="s">
        <v>585</v>
      </c>
      <c r="B4" s="352"/>
      <c r="C4" s="352"/>
      <c r="D4" s="184"/>
      <c r="E4" s="185"/>
      <c r="F4" s="181"/>
      <c r="G4" s="182"/>
      <c r="H4" s="183"/>
      <c r="J4" s="183"/>
      <c r="K4" s="183" t="s">
        <v>586</v>
      </c>
    </row>
    <row r="6" spans="1:11" ht="12.75">
      <c r="A6" s="354" t="s">
        <v>383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1" ht="15.75">
      <c r="A7" s="353" t="s">
        <v>591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</row>
    <row r="8" spans="1:11" ht="12.75">
      <c r="A8" s="385"/>
      <c r="B8" s="385"/>
      <c r="C8" s="385"/>
      <c r="D8" s="385"/>
      <c r="E8" s="385"/>
      <c r="F8" s="385"/>
      <c r="G8" s="385"/>
      <c r="H8" s="385"/>
      <c r="I8" s="385"/>
      <c r="J8" s="385"/>
      <c r="K8" s="385"/>
    </row>
    <row r="9" spans="1:11" ht="19.5" customHeight="1">
      <c r="A9" s="89" t="s">
        <v>48</v>
      </c>
      <c r="B9" s="232" t="s">
        <v>242</v>
      </c>
      <c r="C9" s="232" t="s">
        <v>176</v>
      </c>
      <c r="D9" s="232" t="s">
        <v>152</v>
      </c>
      <c r="E9" s="232" t="s">
        <v>243</v>
      </c>
      <c r="F9" s="94" t="s">
        <v>244</v>
      </c>
      <c r="G9" s="412" t="s">
        <v>413</v>
      </c>
      <c r="H9" s="412" t="s">
        <v>414</v>
      </c>
      <c r="I9" s="412" t="s">
        <v>416</v>
      </c>
      <c r="J9" s="412" t="s">
        <v>417</v>
      </c>
      <c r="K9" s="413" t="s">
        <v>47</v>
      </c>
    </row>
    <row r="10" spans="1:11" ht="19.5" customHeight="1">
      <c r="A10" s="89"/>
      <c r="B10" s="232"/>
      <c r="C10" s="232"/>
      <c r="D10" s="232"/>
      <c r="E10" s="232" t="s">
        <v>245</v>
      </c>
      <c r="F10" s="94"/>
      <c r="G10" s="62" t="s">
        <v>152</v>
      </c>
      <c r="H10" s="62" t="s">
        <v>152</v>
      </c>
      <c r="I10" s="62" t="s">
        <v>152</v>
      </c>
      <c r="J10" s="62" t="s">
        <v>152</v>
      </c>
      <c r="K10" s="62" t="s">
        <v>152</v>
      </c>
    </row>
    <row r="11" spans="1:11" ht="12.75" hidden="1" outlineLevel="1">
      <c r="A11" s="85">
        <v>1</v>
      </c>
      <c r="B11" s="85" t="s">
        <v>246</v>
      </c>
      <c r="C11" s="89" t="s">
        <v>1</v>
      </c>
      <c r="D11" s="89">
        <v>1</v>
      </c>
      <c r="E11" s="89" t="s">
        <v>247</v>
      </c>
      <c r="F11" s="89">
        <v>0</v>
      </c>
      <c r="G11" s="89"/>
      <c r="H11" s="89"/>
      <c r="I11" s="89"/>
      <c r="J11" s="89"/>
      <c r="K11" s="89"/>
    </row>
    <row r="12" spans="1:11" ht="12.75" hidden="1" outlineLevel="1">
      <c r="A12" s="85">
        <v>2</v>
      </c>
      <c r="B12" s="85" t="s">
        <v>248</v>
      </c>
      <c r="C12" s="89" t="s">
        <v>1</v>
      </c>
      <c r="D12" s="89">
        <v>1</v>
      </c>
      <c r="E12" s="89"/>
      <c r="F12" s="89">
        <v>0</v>
      </c>
      <c r="G12" s="89"/>
      <c r="H12" s="89"/>
      <c r="I12" s="89"/>
      <c r="J12" s="89"/>
      <c r="K12" s="89"/>
    </row>
    <row r="13" spans="1:11" ht="12.75" hidden="1" outlineLevel="1">
      <c r="A13" s="85">
        <v>3</v>
      </c>
      <c r="B13" s="85" t="s">
        <v>249</v>
      </c>
      <c r="C13" s="89" t="s">
        <v>1</v>
      </c>
      <c r="D13" s="89">
        <v>1</v>
      </c>
      <c r="E13" s="89">
        <v>1982</v>
      </c>
      <c r="F13" s="89">
        <v>0</v>
      </c>
      <c r="G13" s="89"/>
      <c r="H13" s="89"/>
      <c r="I13" s="89"/>
      <c r="J13" s="89"/>
      <c r="K13" s="89"/>
    </row>
    <row r="14" spans="1:11" ht="12.75" hidden="1" outlineLevel="1">
      <c r="A14" s="85">
        <v>4</v>
      </c>
      <c r="B14" s="85" t="s">
        <v>250</v>
      </c>
      <c r="C14" s="89" t="s">
        <v>1</v>
      </c>
      <c r="D14" s="89">
        <v>1</v>
      </c>
      <c r="E14" s="89">
        <v>1982</v>
      </c>
      <c r="F14" s="89">
        <v>0</v>
      </c>
      <c r="G14" s="89"/>
      <c r="H14" s="89"/>
      <c r="I14" s="89"/>
      <c r="J14" s="89"/>
      <c r="K14" s="89"/>
    </row>
    <row r="15" spans="1:11" ht="12.75" collapsed="1">
      <c r="A15" s="89">
        <v>1</v>
      </c>
      <c r="B15" s="336" t="s">
        <v>251</v>
      </c>
      <c r="C15" s="89" t="s">
        <v>1</v>
      </c>
      <c r="D15" s="89">
        <v>2</v>
      </c>
      <c r="E15" s="89" t="s">
        <v>252</v>
      </c>
      <c r="F15" s="89">
        <v>2</v>
      </c>
      <c r="G15" s="89"/>
      <c r="H15" s="89">
        <v>2</v>
      </c>
      <c r="I15" s="89"/>
      <c r="J15" s="89"/>
      <c r="K15" s="89">
        <f>J15+I15+H15+G15</f>
        <v>2</v>
      </c>
    </row>
    <row r="16" spans="1:11" ht="12.75">
      <c r="A16" s="89">
        <v>2</v>
      </c>
      <c r="B16" s="336" t="s">
        <v>253</v>
      </c>
      <c r="C16" s="89" t="s">
        <v>1</v>
      </c>
      <c r="D16" s="89">
        <v>12</v>
      </c>
      <c r="E16" s="89"/>
      <c r="F16" s="89">
        <v>12</v>
      </c>
      <c r="G16" s="89">
        <v>3</v>
      </c>
      <c r="H16" s="89">
        <v>3</v>
      </c>
      <c r="I16" s="89">
        <v>3</v>
      </c>
      <c r="J16" s="89">
        <v>3</v>
      </c>
      <c r="K16" s="89">
        <f>J16+I16+H16+G16</f>
        <v>12</v>
      </c>
    </row>
    <row r="17" spans="1:11" ht="12.75" hidden="1" outlineLevel="1">
      <c r="A17" s="89">
        <v>3</v>
      </c>
      <c r="B17" s="85" t="s">
        <v>254</v>
      </c>
      <c r="C17" s="89" t="s">
        <v>165</v>
      </c>
      <c r="D17" s="89">
        <v>100</v>
      </c>
      <c r="E17" s="89">
        <v>1982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f>J17+I17+H17+G17</f>
        <v>0</v>
      </c>
    </row>
    <row r="18" spans="1:11" ht="12.75" hidden="1" outlineLevel="1">
      <c r="A18" s="89">
        <v>4</v>
      </c>
      <c r="B18" s="85" t="s">
        <v>255</v>
      </c>
      <c r="C18" s="89" t="s">
        <v>1</v>
      </c>
      <c r="D18" s="89">
        <v>1</v>
      </c>
      <c r="E18" s="89">
        <v>2005</v>
      </c>
      <c r="F18" s="89">
        <v>1</v>
      </c>
      <c r="G18" s="89">
        <v>0</v>
      </c>
      <c r="H18" s="89">
        <v>0</v>
      </c>
      <c r="I18" s="89">
        <v>0</v>
      </c>
      <c r="J18" s="89">
        <v>0</v>
      </c>
      <c r="K18" s="89">
        <f>J18+I18+H18+G18</f>
        <v>0</v>
      </c>
    </row>
    <row r="19" spans="1:11" ht="12.75" collapsed="1">
      <c r="A19" s="89">
        <v>3</v>
      </c>
      <c r="B19" s="336" t="s">
        <v>256</v>
      </c>
      <c r="C19" s="89" t="s">
        <v>1</v>
      </c>
      <c r="D19" s="89">
        <v>1</v>
      </c>
      <c r="E19" s="89">
        <v>2010</v>
      </c>
      <c r="F19" s="89">
        <v>1</v>
      </c>
      <c r="G19" s="89">
        <v>1</v>
      </c>
      <c r="H19" s="89"/>
      <c r="I19" s="89"/>
      <c r="J19" s="89"/>
      <c r="K19" s="89">
        <f>J19+I19+H19+G19</f>
        <v>1</v>
      </c>
    </row>
    <row r="20" spans="1:11" ht="12.75" hidden="1" outlineLevel="1">
      <c r="A20" s="89">
        <v>6</v>
      </c>
      <c r="B20" s="85" t="s">
        <v>257</v>
      </c>
      <c r="C20" s="89" t="s">
        <v>1</v>
      </c>
      <c r="D20" s="89">
        <v>1</v>
      </c>
      <c r="E20" s="89">
        <v>82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f>J20+I20+H20+G20</f>
        <v>0</v>
      </c>
    </row>
    <row r="21" spans="1:11" ht="12.75" collapsed="1">
      <c r="A21" s="89">
        <v>4</v>
      </c>
      <c r="B21" s="336" t="s">
        <v>251</v>
      </c>
      <c r="C21" s="89" t="s">
        <v>1</v>
      </c>
      <c r="D21" s="89">
        <v>2</v>
      </c>
      <c r="E21" s="89" t="s">
        <v>258</v>
      </c>
      <c r="F21" s="89">
        <v>2</v>
      </c>
      <c r="G21" s="89">
        <v>1</v>
      </c>
      <c r="H21" s="89"/>
      <c r="I21" s="89">
        <v>1</v>
      </c>
      <c r="J21" s="89"/>
      <c r="K21" s="89">
        <f>J21+I21+H21+G21</f>
        <v>2</v>
      </c>
    </row>
    <row r="22" spans="1:11" ht="12.75">
      <c r="A22" s="89">
        <v>5</v>
      </c>
      <c r="B22" s="336" t="s">
        <v>259</v>
      </c>
      <c r="C22" s="89" t="s">
        <v>1</v>
      </c>
      <c r="D22" s="89">
        <v>12</v>
      </c>
      <c r="E22" s="89"/>
      <c r="F22" s="89">
        <v>12</v>
      </c>
      <c r="G22" s="89">
        <v>3</v>
      </c>
      <c r="H22" s="89">
        <v>3</v>
      </c>
      <c r="I22" s="89">
        <v>3</v>
      </c>
      <c r="J22" s="89">
        <v>3</v>
      </c>
      <c r="K22" s="89">
        <f>J22+I22+H22+G22</f>
        <v>12</v>
      </c>
    </row>
    <row r="23" spans="1:11" ht="12.75" hidden="1" outlineLevel="1">
      <c r="A23" s="89">
        <v>3</v>
      </c>
      <c r="B23" s="85" t="s">
        <v>254</v>
      </c>
      <c r="C23" s="89" t="s">
        <v>165</v>
      </c>
      <c r="D23" s="89">
        <v>100</v>
      </c>
      <c r="E23" s="89">
        <v>1982</v>
      </c>
      <c r="F23" s="89"/>
      <c r="G23" s="89">
        <v>0</v>
      </c>
      <c r="H23" s="89">
        <v>0</v>
      </c>
      <c r="I23" s="89">
        <v>0</v>
      </c>
      <c r="J23" s="89">
        <v>0</v>
      </c>
      <c r="K23" s="89">
        <f>J23+I23+H23+G23</f>
        <v>0</v>
      </c>
    </row>
    <row r="24" spans="1:11" ht="12.75" collapsed="1">
      <c r="A24" s="89">
        <v>6</v>
      </c>
      <c r="B24" s="336" t="s">
        <v>260</v>
      </c>
      <c r="C24" s="89" t="s">
        <v>1</v>
      </c>
      <c r="D24" s="89">
        <v>1</v>
      </c>
      <c r="E24" s="89">
        <v>2015</v>
      </c>
      <c r="F24" s="89">
        <v>1</v>
      </c>
      <c r="G24" s="89">
        <v>1</v>
      </c>
      <c r="H24" s="89"/>
      <c r="I24" s="89"/>
      <c r="J24" s="89"/>
      <c r="K24" s="89">
        <f>J24+I24+H24+G24</f>
        <v>1</v>
      </c>
    </row>
    <row r="25" spans="1:11" ht="12.75" hidden="1" outlineLevel="1">
      <c r="A25" s="89">
        <v>1</v>
      </c>
      <c r="B25" s="85" t="s">
        <v>261</v>
      </c>
      <c r="C25" s="89" t="s">
        <v>165</v>
      </c>
      <c r="D25" s="89">
        <v>400</v>
      </c>
      <c r="E25" s="89">
        <v>2017</v>
      </c>
      <c r="F25" s="89"/>
      <c r="G25" s="89">
        <v>0</v>
      </c>
      <c r="H25" s="89"/>
      <c r="I25" s="89"/>
      <c r="J25" s="89"/>
      <c r="K25" s="89">
        <f>J25+I25+H25+G25</f>
        <v>0</v>
      </c>
    </row>
    <row r="26" spans="1:11" ht="12.75" hidden="1" outlineLevel="1">
      <c r="A26" s="89">
        <v>2</v>
      </c>
      <c r="B26" s="85" t="s">
        <v>262</v>
      </c>
      <c r="C26" s="89" t="s">
        <v>1</v>
      </c>
      <c r="D26" s="91">
        <v>2</v>
      </c>
      <c r="E26" s="89">
        <v>1982</v>
      </c>
      <c r="F26" s="89"/>
      <c r="G26" s="89">
        <v>0</v>
      </c>
      <c r="H26" s="89"/>
      <c r="I26" s="89"/>
      <c r="J26" s="89"/>
      <c r="K26" s="89">
        <f>J26+I26+H26+G26</f>
        <v>0</v>
      </c>
    </row>
    <row r="27" spans="1:11" ht="12.75" hidden="1" outlineLevel="1">
      <c r="A27" s="89">
        <v>3</v>
      </c>
      <c r="B27" s="85" t="s">
        <v>263</v>
      </c>
      <c r="C27" s="89" t="s">
        <v>1</v>
      </c>
      <c r="D27" s="89">
        <v>1</v>
      </c>
      <c r="E27" s="89">
        <v>1982</v>
      </c>
      <c r="F27" s="89"/>
      <c r="G27" s="89">
        <v>0</v>
      </c>
      <c r="H27" s="89"/>
      <c r="I27" s="89"/>
      <c r="J27" s="89"/>
      <c r="K27" s="89">
        <f>J27+I27+H27+G27</f>
        <v>0</v>
      </c>
    </row>
    <row r="28" spans="1:11" ht="12.75" hidden="1" outlineLevel="1">
      <c r="A28" s="89">
        <v>4</v>
      </c>
      <c r="B28" s="85" t="s">
        <v>264</v>
      </c>
      <c r="C28" s="89" t="s">
        <v>1</v>
      </c>
      <c r="D28" s="89">
        <v>1</v>
      </c>
      <c r="E28" s="89">
        <v>1982</v>
      </c>
      <c r="F28" s="89"/>
      <c r="G28" s="89">
        <v>0</v>
      </c>
      <c r="H28" s="89"/>
      <c r="I28" s="89"/>
      <c r="J28" s="89"/>
      <c r="K28" s="89">
        <f>J28+I28+H28+G28</f>
        <v>0</v>
      </c>
    </row>
    <row r="29" spans="1:11" ht="12.75" hidden="1" outlineLevel="1">
      <c r="A29" s="89">
        <v>5</v>
      </c>
      <c r="B29" s="85" t="s">
        <v>265</v>
      </c>
      <c r="C29" s="89" t="s">
        <v>1</v>
      </c>
      <c r="D29" s="89">
        <v>1</v>
      </c>
      <c r="E29" s="89">
        <v>1982</v>
      </c>
      <c r="F29" s="89"/>
      <c r="G29" s="89">
        <v>0</v>
      </c>
      <c r="H29" s="89"/>
      <c r="I29" s="89"/>
      <c r="J29" s="89"/>
      <c r="K29" s="89">
        <f>J29+I29+H29+G29</f>
        <v>0</v>
      </c>
    </row>
    <row r="30" spans="1:11" ht="12.75" collapsed="1">
      <c r="A30" s="89">
        <v>7</v>
      </c>
      <c r="B30" s="338" t="s">
        <v>266</v>
      </c>
      <c r="C30" s="89" t="s">
        <v>1</v>
      </c>
      <c r="D30" s="89">
        <v>8</v>
      </c>
      <c r="E30" s="89"/>
      <c r="F30" s="89">
        <v>2</v>
      </c>
      <c r="G30" s="89">
        <v>2</v>
      </c>
      <c r="H30" s="89"/>
      <c r="I30" s="89"/>
      <c r="J30" s="89"/>
      <c r="K30" s="89">
        <f>J30+I30+H30+G30</f>
        <v>2</v>
      </c>
    </row>
    <row r="31" spans="1:11" ht="12.75">
      <c r="A31" s="89">
        <v>8</v>
      </c>
      <c r="B31" s="338" t="s">
        <v>267</v>
      </c>
      <c r="C31" s="89" t="s">
        <v>1</v>
      </c>
      <c r="D31" s="89">
        <v>8</v>
      </c>
      <c r="E31" s="89"/>
      <c r="F31" s="89">
        <v>2</v>
      </c>
      <c r="G31" s="89">
        <v>2</v>
      </c>
      <c r="H31" s="89"/>
      <c r="I31" s="89"/>
      <c r="J31" s="89"/>
      <c r="K31" s="89">
        <f>J31+I31+H31+G31</f>
        <v>2</v>
      </c>
    </row>
    <row r="32" spans="1:11" ht="18" customHeight="1" hidden="1" outlineLevel="1">
      <c r="A32" s="89">
        <v>8</v>
      </c>
      <c r="B32" s="85" t="s">
        <v>268</v>
      </c>
      <c r="C32" s="89" t="s">
        <v>1</v>
      </c>
      <c r="D32" s="89">
        <v>200</v>
      </c>
      <c r="E32" s="89">
        <v>1982</v>
      </c>
      <c r="F32" s="89"/>
      <c r="G32" s="89">
        <v>0</v>
      </c>
      <c r="H32" s="89">
        <v>0</v>
      </c>
      <c r="I32" s="89">
        <v>0</v>
      </c>
      <c r="J32" s="89">
        <v>0</v>
      </c>
      <c r="K32" s="89">
        <f>J32+I32+H32+G32</f>
        <v>0</v>
      </c>
    </row>
    <row r="33" spans="1:11" ht="12.75" hidden="1" outlineLevel="1">
      <c r="A33" s="89">
        <v>9</v>
      </c>
      <c r="B33" s="86" t="s">
        <v>269</v>
      </c>
      <c r="C33" s="89" t="s">
        <v>1</v>
      </c>
      <c r="D33" s="89">
        <v>200</v>
      </c>
      <c r="E33" s="89">
        <v>1982</v>
      </c>
      <c r="F33" s="89"/>
      <c r="G33" s="89">
        <v>0</v>
      </c>
      <c r="H33" s="89">
        <v>0</v>
      </c>
      <c r="I33" s="89">
        <v>0</v>
      </c>
      <c r="J33" s="89">
        <v>0</v>
      </c>
      <c r="K33" s="89">
        <f>J33+I33+H33+G33</f>
        <v>0</v>
      </c>
    </row>
    <row r="34" spans="1:11" ht="12.75" hidden="1" outlineLevel="1">
      <c r="A34" s="89">
        <v>10</v>
      </c>
      <c r="B34" s="85" t="s">
        <v>270</v>
      </c>
      <c r="C34" s="89"/>
      <c r="D34" s="89"/>
      <c r="E34" s="89"/>
      <c r="F34" s="89"/>
      <c r="G34" s="89">
        <v>0</v>
      </c>
      <c r="H34" s="89">
        <v>0</v>
      </c>
      <c r="I34" s="89">
        <v>0</v>
      </c>
      <c r="J34" s="89">
        <v>0</v>
      </c>
      <c r="K34" s="89">
        <f>J34+I34+H34+G34</f>
        <v>0</v>
      </c>
    </row>
    <row r="35" spans="1:11" ht="12.75" collapsed="1">
      <c r="A35" s="89">
        <v>9</v>
      </c>
      <c r="B35" s="336" t="s">
        <v>271</v>
      </c>
      <c r="C35" s="89" t="s">
        <v>1</v>
      </c>
      <c r="D35" s="89">
        <v>100</v>
      </c>
      <c r="E35" s="89">
        <v>2013</v>
      </c>
      <c r="F35" s="89">
        <v>100</v>
      </c>
      <c r="G35" s="89">
        <v>25</v>
      </c>
      <c r="H35" s="89">
        <v>25</v>
      </c>
      <c r="I35" s="89">
        <v>25</v>
      </c>
      <c r="J35" s="89">
        <v>25</v>
      </c>
      <c r="K35" s="89">
        <f>J35+I35+H35+G35</f>
        <v>100</v>
      </c>
    </row>
    <row r="36" spans="1:11" ht="12.75">
      <c r="A36" s="89">
        <v>10</v>
      </c>
      <c r="B36" s="336" t="s">
        <v>272</v>
      </c>
      <c r="C36" s="89" t="s">
        <v>1</v>
      </c>
      <c r="D36" s="89">
        <v>40</v>
      </c>
      <c r="E36" s="89">
        <v>2013</v>
      </c>
      <c r="F36" s="89">
        <v>40</v>
      </c>
      <c r="G36" s="89">
        <v>10</v>
      </c>
      <c r="H36" s="89">
        <v>10</v>
      </c>
      <c r="I36" s="89">
        <v>10</v>
      </c>
      <c r="J36" s="89">
        <v>10</v>
      </c>
      <c r="K36" s="89">
        <f>J36+I36+H36+G36</f>
        <v>40</v>
      </c>
    </row>
    <row r="37" spans="1:11" ht="12.75" hidden="1" outlineLevel="1">
      <c r="A37" s="89">
        <v>13</v>
      </c>
      <c r="B37" s="85" t="s">
        <v>273</v>
      </c>
      <c r="C37" s="89" t="s">
        <v>274</v>
      </c>
      <c r="D37" s="89">
        <v>2</v>
      </c>
      <c r="E37" s="89">
        <v>1982</v>
      </c>
      <c r="F37" s="89"/>
      <c r="G37" s="89">
        <v>0</v>
      </c>
      <c r="H37" s="89">
        <v>0</v>
      </c>
      <c r="I37" s="89">
        <v>0</v>
      </c>
      <c r="J37" s="89">
        <v>0</v>
      </c>
      <c r="K37" s="89">
        <f>J37+I37+H37+G37</f>
        <v>0</v>
      </c>
    </row>
    <row r="38" spans="1:14" ht="12.75" collapsed="1">
      <c r="A38" s="89">
        <v>11</v>
      </c>
      <c r="B38" s="336" t="s">
        <v>275</v>
      </c>
      <c r="C38" s="89" t="s">
        <v>1</v>
      </c>
      <c r="D38" s="89">
        <v>2</v>
      </c>
      <c r="E38" s="89">
        <v>2017</v>
      </c>
      <c r="F38" s="89">
        <v>1</v>
      </c>
      <c r="G38" s="89">
        <v>1</v>
      </c>
      <c r="H38" s="89"/>
      <c r="I38" s="89"/>
      <c r="J38" s="89"/>
      <c r="K38" s="89">
        <f>J38+I38+H38+G38</f>
        <v>1</v>
      </c>
      <c r="N38" s="92"/>
    </row>
    <row r="39" spans="1:11" ht="12.75">
      <c r="A39" s="89">
        <v>12</v>
      </c>
      <c r="B39" s="336" t="s">
        <v>276</v>
      </c>
      <c r="C39" s="89" t="s">
        <v>1</v>
      </c>
      <c r="D39" s="89">
        <v>1</v>
      </c>
      <c r="E39" s="89">
        <v>2017</v>
      </c>
      <c r="F39" s="89">
        <v>1</v>
      </c>
      <c r="G39" s="89">
        <v>1</v>
      </c>
      <c r="H39" s="89"/>
      <c r="I39" s="89"/>
      <c r="J39" s="89"/>
      <c r="K39" s="89">
        <f>J39+I39+H39+G39</f>
        <v>1</v>
      </c>
    </row>
    <row r="40" spans="1:11" ht="12.75" hidden="1" outlineLevel="1">
      <c r="A40" s="89">
        <v>16</v>
      </c>
      <c r="B40" s="85" t="s">
        <v>277</v>
      </c>
      <c r="C40" s="89" t="s">
        <v>1</v>
      </c>
      <c r="D40" s="89">
        <v>2</v>
      </c>
      <c r="E40" s="89"/>
      <c r="F40" s="89">
        <v>1</v>
      </c>
      <c r="G40" s="89">
        <v>0</v>
      </c>
      <c r="H40" s="89"/>
      <c r="I40" s="89"/>
      <c r="J40" s="89"/>
      <c r="K40" s="89">
        <f>J40+I40+H40+G40</f>
        <v>0</v>
      </c>
    </row>
    <row r="41" spans="1:11" ht="12.75" collapsed="1">
      <c r="A41" s="89">
        <v>13</v>
      </c>
      <c r="B41" s="336" t="s">
        <v>278</v>
      </c>
      <c r="C41" s="89" t="s">
        <v>1</v>
      </c>
      <c r="D41" s="89">
        <v>1</v>
      </c>
      <c r="E41" s="89">
        <v>2015</v>
      </c>
      <c r="F41" s="89">
        <v>1</v>
      </c>
      <c r="G41" s="89">
        <v>1</v>
      </c>
      <c r="H41" s="89"/>
      <c r="I41" s="89"/>
      <c r="J41" s="89"/>
      <c r="K41" s="89">
        <f>J41+I41+H41+G41</f>
        <v>1</v>
      </c>
    </row>
    <row r="42" spans="1:11" ht="12.75" hidden="1" outlineLevel="1">
      <c r="A42" s="89">
        <v>18</v>
      </c>
      <c r="B42" s="85" t="s">
        <v>279</v>
      </c>
      <c r="C42" s="89" t="s">
        <v>1</v>
      </c>
      <c r="D42" s="89">
        <v>80</v>
      </c>
      <c r="E42" s="89">
        <v>1982</v>
      </c>
      <c r="F42" s="89">
        <v>80</v>
      </c>
      <c r="G42" s="89">
        <v>0</v>
      </c>
      <c r="H42" s="89"/>
      <c r="I42" s="89"/>
      <c r="J42" s="89"/>
      <c r="K42" s="89">
        <f>J42+I42+H42+G42</f>
        <v>0</v>
      </c>
    </row>
    <row r="43" spans="1:11" ht="12.75" hidden="1" outlineLevel="1">
      <c r="A43" s="89">
        <v>19</v>
      </c>
      <c r="B43" s="85" t="s">
        <v>280</v>
      </c>
      <c r="C43" s="89" t="s">
        <v>1</v>
      </c>
      <c r="D43" s="89">
        <v>16</v>
      </c>
      <c r="E43" s="89">
        <v>1982</v>
      </c>
      <c r="F43" s="89">
        <v>16</v>
      </c>
      <c r="G43" s="89">
        <v>0</v>
      </c>
      <c r="H43" s="89"/>
      <c r="I43" s="89"/>
      <c r="J43" s="89"/>
      <c r="K43" s="89">
        <f>J43+I43+H43+G43</f>
        <v>0</v>
      </c>
    </row>
    <row r="44" spans="1:11" ht="12.75" hidden="1" outlineLevel="1">
      <c r="A44" s="89">
        <v>20</v>
      </c>
      <c r="B44" s="85" t="s">
        <v>281</v>
      </c>
      <c r="C44" s="89" t="s">
        <v>169</v>
      </c>
      <c r="D44" s="89">
        <v>2</v>
      </c>
      <c r="E44" s="89">
        <v>1982</v>
      </c>
      <c r="F44" s="89">
        <v>2</v>
      </c>
      <c r="G44" s="89">
        <v>0</v>
      </c>
      <c r="H44" s="89"/>
      <c r="I44" s="89"/>
      <c r="J44" s="89"/>
      <c r="K44" s="89">
        <f>J44+I44+H44+G44</f>
        <v>0</v>
      </c>
    </row>
    <row r="45" spans="1:11" ht="12.75" hidden="1" outlineLevel="1">
      <c r="A45" s="89">
        <v>21</v>
      </c>
      <c r="B45" s="85" t="s">
        <v>282</v>
      </c>
      <c r="C45" s="89" t="s">
        <v>2</v>
      </c>
      <c r="D45" s="89">
        <v>50</v>
      </c>
      <c r="E45" s="89">
        <v>2017</v>
      </c>
      <c r="F45" s="89">
        <v>50</v>
      </c>
      <c r="G45" s="89">
        <v>0</v>
      </c>
      <c r="H45" s="89"/>
      <c r="I45" s="89"/>
      <c r="J45" s="89"/>
      <c r="K45" s="89">
        <f>J45+I45+H45+G45</f>
        <v>0</v>
      </c>
    </row>
    <row r="46" spans="1:11" ht="12.75" hidden="1" outlineLevel="1">
      <c r="A46" s="89">
        <v>22</v>
      </c>
      <c r="B46" s="85" t="s">
        <v>283</v>
      </c>
      <c r="C46" s="89" t="s">
        <v>2</v>
      </c>
      <c r="D46" s="89">
        <v>8</v>
      </c>
      <c r="E46" s="89">
        <v>2017</v>
      </c>
      <c r="F46" s="89">
        <v>8</v>
      </c>
      <c r="G46" s="89">
        <v>0</v>
      </c>
      <c r="H46" s="89"/>
      <c r="I46" s="89"/>
      <c r="J46" s="89"/>
      <c r="K46" s="89">
        <f>J46+I46+H46+G46</f>
        <v>0</v>
      </c>
    </row>
    <row r="47" spans="1:11" ht="12.75" hidden="1" outlineLevel="1">
      <c r="A47" s="89">
        <v>23</v>
      </c>
      <c r="B47" s="85" t="s">
        <v>284</v>
      </c>
      <c r="C47" s="89" t="s">
        <v>2</v>
      </c>
      <c r="D47" s="89">
        <v>20</v>
      </c>
      <c r="E47" s="89">
        <v>2017</v>
      </c>
      <c r="F47" s="89">
        <v>20</v>
      </c>
      <c r="G47" s="89">
        <v>0</v>
      </c>
      <c r="H47" s="89"/>
      <c r="I47" s="89"/>
      <c r="J47" s="89"/>
      <c r="K47" s="89">
        <f>J47+I47+H47+G47</f>
        <v>0</v>
      </c>
    </row>
    <row r="48" spans="1:11" ht="12.75" hidden="1" outlineLevel="1">
      <c r="A48" s="89">
        <v>24</v>
      </c>
      <c r="B48" s="85" t="s">
        <v>285</v>
      </c>
      <c r="C48" s="89" t="s">
        <v>2</v>
      </c>
      <c r="D48" s="89">
        <v>16</v>
      </c>
      <c r="E48" s="89">
        <v>2017</v>
      </c>
      <c r="F48" s="89">
        <v>16</v>
      </c>
      <c r="G48" s="89">
        <v>0</v>
      </c>
      <c r="H48" s="89"/>
      <c r="I48" s="89"/>
      <c r="J48" s="89"/>
      <c r="K48" s="89">
        <f>J48+I48+H48+G48</f>
        <v>0</v>
      </c>
    </row>
    <row r="49" spans="1:11" ht="12.75" collapsed="1">
      <c r="A49" s="89">
        <v>14</v>
      </c>
      <c r="B49" s="338" t="s">
        <v>286</v>
      </c>
      <c r="C49" s="89" t="s">
        <v>1</v>
      </c>
      <c r="D49" s="89">
        <v>4</v>
      </c>
      <c r="E49" s="89"/>
      <c r="F49" s="89">
        <v>2</v>
      </c>
      <c r="G49" s="89">
        <v>2</v>
      </c>
      <c r="H49" s="89"/>
      <c r="I49" s="89"/>
      <c r="J49" s="89"/>
      <c r="K49" s="89">
        <f>J49+I49+H49+G49</f>
        <v>2</v>
      </c>
    </row>
    <row r="50" spans="1:11" ht="12.75">
      <c r="A50" s="89">
        <v>15</v>
      </c>
      <c r="B50" s="338" t="s">
        <v>287</v>
      </c>
      <c r="C50" s="89" t="s">
        <v>1</v>
      </c>
      <c r="D50" s="89">
        <v>4</v>
      </c>
      <c r="E50" s="89"/>
      <c r="F50" s="89">
        <v>2</v>
      </c>
      <c r="G50" s="89">
        <v>2</v>
      </c>
      <c r="H50" s="89"/>
      <c r="I50" s="89"/>
      <c r="J50" s="89"/>
      <c r="K50" s="89">
        <f>J50+I50+H50+G50</f>
        <v>2</v>
      </c>
    </row>
    <row r="51" spans="1:11" ht="12.75">
      <c r="A51" s="89">
        <v>16</v>
      </c>
      <c r="B51" s="338" t="s">
        <v>288</v>
      </c>
      <c r="C51" s="89" t="s">
        <v>1</v>
      </c>
      <c r="D51" s="89">
        <v>10</v>
      </c>
      <c r="E51" s="89"/>
      <c r="F51" s="89">
        <v>2</v>
      </c>
      <c r="G51" s="89">
        <v>2</v>
      </c>
      <c r="H51" s="89"/>
      <c r="I51" s="89"/>
      <c r="J51" s="89"/>
      <c r="K51" s="89">
        <f>J51+I51+H51+G51</f>
        <v>2</v>
      </c>
    </row>
    <row r="52" spans="1:11" ht="12.75">
      <c r="A52" s="89">
        <v>17</v>
      </c>
      <c r="B52" s="338" t="s">
        <v>289</v>
      </c>
      <c r="C52" s="89" t="s">
        <v>1</v>
      </c>
      <c r="D52" s="89">
        <v>10</v>
      </c>
      <c r="E52" s="89"/>
      <c r="F52" s="89">
        <v>2</v>
      </c>
      <c r="G52" s="89">
        <v>2</v>
      </c>
      <c r="H52" s="89"/>
      <c r="I52" s="89"/>
      <c r="J52" s="89"/>
      <c r="K52" s="89">
        <f>J52+I52+H52+G52</f>
        <v>2</v>
      </c>
    </row>
    <row r="53" spans="1:11" ht="12.75" hidden="1" outlineLevel="1">
      <c r="A53" s="89">
        <v>1</v>
      </c>
      <c r="B53" s="338" t="s">
        <v>290</v>
      </c>
      <c r="C53" s="89" t="s">
        <v>1</v>
      </c>
      <c r="D53" s="89">
        <v>1</v>
      </c>
      <c r="E53" s="89">
        <v>1982</v>
      </c>
      <c r="F53" s="89"/>
      <c r="G53" s="89">
        <v>0</v>
      </c>
      <c r="H53" s="89">
        <v>0</v>
      </c>
      <c r="I53" s="89">
        <v>0</v>
      </c>
      <c r="J53" s="89">
        <v>0</v>
      </c>
      <c r="K53" s="89">
        <f>J53+I53+H53+G53</f>
        <v>0</v>
      </c>
    </row>
    <row r="54" spans="1:11" ht="12.75" collapsed="1">
      <c r="A54" s="89">
        <v>18</v>
      </c>
      <c r="B54" s="338" t="s">
        <v>291</v>
      </c>
      <c r="C54" s="89" t="s">
        <v>1</v>
      </c>
      <c r="D54" s="89">
        <v>8</v>
      </c>
      <c r="E54" s="89"/>
      <c r="F54" s="89">
        <v>4</v>
      </c>
      <c r="G54" s="89">
        <v>2</v>
      </c>
      <c r="H54" s="89">
        <v>2</v>
      </c>
      <c r="I54" s="89"/>
      <c r="J54" s="89"/>
      <c r="K54" s="89">
        <f>J54+I54+H54+G54</f>
        <v>4</v>
      </c>
    </row>
    <row r="55" spans="1:11" ht="12.75" hidden="1" outlineLevel="1">
      <c r="A55" s="89">
        <v>3</v>
      </c>
      <c r="B55" s="85" t="s">
        <v>292</v>
      </c>
      <c r="C55" s="89" t="s">
        <v>1</v>
      </c>
      <c r="D55" s="89">
        <v>12</v>
      </c>
      <c r="E55" s="89"/>
      <c r="F55" s="89">
        <v>12</v>
      </c>
      <c r="G55" s="89">
        <v>0</v>
      </c>
      <c r="H55" s="89">
        <v>0</v>
      </c>
      <c r="I55" s="89">
        <v>0</v>
      </c>
      <c r="J55" s="89">
        <v>0</v>
      </c>
      <c r="K55" s="89">
        <f>J55+I55+H55+G55</f>
        <v>0</v>
      </c>
    </row>
    <row r="56" spans="1:11" ht="12.75" collapsed="1">
      <c r="A56" s="89">
        <v>19</v>
      </c>
      <c r="B56" s="336" t="s">
        <v>293</v>
      </c>
      <c r="C56" s="89" t="s">
        <v>1</v>
      </c>
      <c r="D56" s="89">
        <v>20</v>
      </c>
      <c r="E56" s="89"/>
      <c r="F56" s="89">
        <v>10</v>
      </c>
      <c r="G56" s="89">
        <v>3</v>
      </c>
      <c r="H56" s="89">
        <v>2</v>
      </c>
      <c r="I56" s="89">
        <v>3</v>
      </c>
      <c r="J56" s="89">
        <v>2</v>
      </c>
      <c r="K56" s="89">
        <f>J56+I56+H56+G56</f>
        <v>10</v>
      </c>
    </row>
    <row r="57" spans="1:11" ht="12.75">
      <c r="A57" s="89">
        <v>20</v>
      </c>
      <c r="B57" s="336" t="s">
        <v>294</v>
      </c>
      <c r="C57" s="89" t="s">
        <v>1</v>
      </c>
      <c r="D57" s="89">
        <v>1</v>
      </c>
      <c r="E57" s="89"/>
      <c r="F57" s="89">
        <v>10</v>
      </c>
      <c r="G57" s="89">
        <v>10</v>
      </c>
      <c r="H57" s="89"/>
      <c r="I57" s="89"/>
      <c r="J57" s="89"/>
      <c r="K57" s="89">
        <f>J57+I57+H57+G57</f>
        <v>10</v>
      </c>
    </row>
    <row r="58" spans="1:11" ht="12.75">
      <c r="A58" s="89">
        <v>21</v>
      </c>
      <c r="B58" s="336" t="s">
        <v>295</v>
      </c>
      <c r="C58" s="89" t="s">
        <v>1</v>
      </c>
      <c r="D58" s="89">
        <v>10</v>
      </c>
      <c r="E58" s="89"/>
      <c r="F58" s="89">
        <v>10</v>
      </c>
      <c r="G58" s="89">
        <v>3</v>
      </c>
      <c r="H58" s="89">
        <v>2</v>
      </c>
      <c r="I58" s="89">
        <v>3</v>
      </c>
      <c r="J58" s="89">
        <v>2</v>
      </c>
      <c r="K58" s="89">
        <f>J58+I58+H58+G58</f>
        <v>10</v>
      </c>
    </row>
    <row r="59" spans="1:11" ht="12.75">
      <c r="A59" s="89">
        <v>22</v>
      </c>
      <c r="B59" s="336" t="s">
        <v>296</v>
      </c>
      <c r="C59" s="89" t="s">
        <v>1</v>
      </c>
      <c r="D59" s="89">
        <v>30</v>
      </c>
      <c r="E59" s="89"/>
      <c r="F59" s="89">
        <v>30</v>
      </c>
      <c r="G59" s="89">
        <v>8</v>
      </c>
      <c r="H59" s="89">
        <v>7</v>
      </c>
      <c r="I59" s="89">
        <v>8</v>
      </c>
      <c r="J59" s="89">
        <v>7</v>
      </c>
      <c r="K59" s="89">
        <f>J59+I59+H59+G59</f>
        <v>30</v>
      </c>
    </row>
    <row r="60" spans="1:11" ht="12.75">
      <c r="A60" s="89">
        <v>23</v>
      </c>
      <c r="B60" s="336" t="s">
        <v>297</v>
      </c>
      <c r="C60" s="89" t="s">
        <v>1</v>
      </c>
      <c r="D60" s="89">
        <v>24</v>
      </c>
      <c r="E60" s="89"/>
      <c r="F60" s="89">
        <v>24</v>
      </c>
      <c r="G60" s="89">
        <v>6</v>
      </c>
      <c r="H60" s="89">
        <v>6</v>
      </c>
      <c r="I60" s="89">
        <v>6</v>
      </c>
      <c r="J60" s="89">
        <v>6</v>
      </c>
      <c r="K60" s="89">
        <f>J60+I60+H60+G60</f>
        <v>24</v>
      </c>
    </row>
    <row r="61" spans="1:11" ht="12.75">
      <c r="A61" s="89">
        <v>24</v>
      </c>
      <c r="B61" s="336" t="s">
        <v>298</v>
      </c>
      <c r="C61" s="89" t="s">
        <v>1</v>
      </c>
      <c r="D61" s="89">
        <v>4</v>
      </c>
      <c r="E61" s="89"/>
      <c r="F61" s="89">
        <v>4</v>
      </c>
      <c r="G61" s="89">
        <v>1</v>
      </c>
      <c r="H61" s="89">
        <v>1</v>
      </c>
      <c r="I61" s="89">
        <v>1</v>
      </c>
      <c r="J61" s="89">
        <v>1</v>
      </c>
      <c r="K61" s="89">
        <f>J61+I61+H61+G61</f>
        <v>4</v>
      </c>
    </row>
    <row r="62" spans="1:11" ht="12.75" hidden="1" outlineLevel="1">
      <c r="A62" s="89">
        <v>7</v>
      </c>
      <c r="B62" s="85" t="s">
        <v>299</v>
      </c>
      <c r="C62" s="89" t="s">
        <v>2</v>
      </c>
      <c r="D62" s="89">
        <v>4</v>
      </c>
      <c r="E62" s="89"/>
      <c r="F62" s="89">
        <v>1</v>
      </c>
      <c r="G62" s="89">
        <v>0</v>
      </c>
      <c r="H62" s="89">
        <v>0</v>
      </c>
      <c r="I62" s="89">
        <v>0</v>
      </c>
      <c r="J62" s="89">
        <v>0</v>
      </c>
      <c r="K62" s="89">
        <f>J62+I62+H62+G62</f>
        <v>0</v>
      </c>
    </row>
    <row r="63" spans="1:11" ht="12.75" hidden="1" outlineLevel="1">
      <c r="A63" s="89">
        <v>8</v>
      </c>
      <c r="B63" s="85" t="s">
        <v>300</v>
      </c>
      <c r="C63" s="89" t="s">
        <v>2</v>
      </c>
      <c r="D63" s="89">
        <v>4</v>
      </c>
      <c r="E63" s="89"/>
      <c r="F63" s="89">
        <v>4</v>
      </c>
      <c r="G63" s="89">
        <v>0</v>
      </c>
      <c r="H63" s="89">
        <v>0</v>
      </c>
      <c r="I63" s="89">
        <v>0</v>
      </c>
      <c r="J63" s="89">
        <v>0</v>
      </c>
      <c r="K63" s="89">
        <f>J63+I63+H63+G63</f>
        <v>0</v>
      </c>
    </row>
    <row r="64" spans="1:11" ht="12.75" hidden="1" outlineLevel="1">
      <c r="A64" s="89">
        <v>9</v>
      </c>
      <c r="B64" s="85" t="s">
        <v>301</v>
      </c>
      <c r="C64" s="89" t="s">
        <v>1</v>
      </c>
      <c r="D64" s="89">
        <v>1</v>
      </c>
      <c r="E64" s="89">
        <v>1982</v>
      </c>
      <c r="F64" s="89"/>
      <c r="G64" s="89">
        <v>0</v>
      </c>
      <c r="H64" s="89">
        <v>0</v>
      </c>
      <c r="I64" s="89">
        <v>0</v>
      </c>
      <c r="J64" s="89">
        <v>0</v>
      </c>
      <c r="K64" s="89">
        <f>J64+I64+H64+G64</f>
        <v>0</v>
      </c>
    </row>
    <row r="65" spans="1:11" ht="12.75" hidden="1" outlineLevel="1">
      <c r="A65" s="89">
        <v>10</v>
      </c>
      <c r="B65" s="85" t="s">
        <v>302</v>
      </c>
      <c r="C65" s="89" t="s">
        <v>1</v>
      </c>
      <c r="D65" s="89">
        <v>2</v>
      </c>
      <c r="E65" s="89"/>
      <c r="F65" s="89">
        <v>2</v>
      </c>
      <c r="G65" s="89">
        <v>0</v>
      </c>
      <c r="H65" s="89">
        <v>0</v>
      </c>
      <c r="I65" s="89">
        <v>0</v>
      </c>
      <c r="J65" s="89">
        <v>0</v>
      </c>
      <c r="K65" s="89">
        <f>J65+I65+H65+G65</f>
        <v>0</v>
      </c>
    </row>
    <row r="66" spans="1:11" ht="12.75" hidden="1" outlineLevel="1">
      <c r="A66" s="89">
        <v>11</v>
      </c>
      <c r="B66" s="85" t="s">
        <v>303</v>
      </c>
      <c r="C66" s="89" t="s">
        <v>1</v>
      </c>
      <c r="D66" s="89">
        <v>2</v>
      </c>
      <c r="E66" s="89"/>
      <c r="F66" s="89">
        <v>2</v>
      </c>
      <c r="G66" s="89">
        <v>0</v>
      </c>
      <c r="H66" s="89">
        <v>0</v>
      </c>
      <c r="I66" s="89">
        <v>0</v>
      </c>
      <c r="J66" s="89">
        <v>0</v>
      </c>
      <c r="K66" s="89">
        <f>J66+I66+H66+G66</f>
        <v>0</v>
      </c>
    </row>
    <row r="67" spans="1:11" ht="12.75" hidden="1" outlineLevel="1">
      <c r="A67" s="89">
        <v>12</v>
      </c>
      <c r="B67" s="85" t="s">
        <v>304</v>
      </c>
      <c r="C67" s="89" t="s">
        <v>1</v>
      </c>
      <c r="D67" s="89">
        <v>2</v>
      </c>
      <c r="E67" s="89">
        <v>1982</v>
      </c>
      <c r="F67" s="89">
        <v>2</v>
      </c>
      <c r="G67" s="89">
        <v>0</v>
      </c>
      <c r="H67" s="89">
        <v>0</v>
      </c>
      <c r="I67" s="89">
        <v>0</v>
      </c>
      <c r="J67" s="89">
        <v>0</v>
      </c>
      <c r="K67" s="89">
        <f>J67+I67+H67+G67</f>
        <v>0</v>
      </c>
    </row>
    <row r="68" spans="1:11" ht="12.75" hidden="1" outlineLevel="1">
      <c r="A68" s="89">
        <v>13</v>
      </c>
      <c r="B68" s="85" t="s">
        <v>305</v>
      </c>
      <c r="C68" s="89" t="s">
        <v>1</v>
      </c>
      <c r="D68" s="89">
        <v>1</v>
      </c>
      <c r="E68" s="89"/>
      <c r="F68" s="89">
        <v>10</v>
      </c>
      <c r="G68" s="89">
        <v>0</v>
      </c>
      <c r="H68" s="89">
        <v>0</v>
      </c>
      <c r="I68" s="89">
        <v>0</v>
      </c>
      <c r="J68" s="89">
        <v>0</v>
      </c>
      <c r="K68" s="89">
        <f>J68+I68+H68+G68</f>
        <v>0</v>
      </c>
    </row>
    <row r="69" spans="1:11" ht="12.75" collapsed="1">
      <c r="A69" s="89">
        <v>25</v>
      </c>
      <c r="B69" s="336" t="s">
        <v>63</v>
      </c>
      <c r="C69" s="89" t="s">
        <v>2</v>
      </c>
      <c r="D69" s="89">
        <v>360</v>
      </c>
      <c r="E69" s="89"/>
      <c r="F69" s="89">
        <v>360</v>
      </c>
      <c r="G69" s="89">
        <v>90</v>
      </c>
      <c r="H69" s="89">
        <v>90</v>
      </c>
      <c r="I69" s="89">
        <v>90</v>
      </c>
      <c r="J69" s="89">
        <v>90</v>
      </c>
      <c r="K69" s="89">
        <f>J69+I69+H69+G69</f>
        <v>360</v>
      </c>
    </row>
    <row r="70" spans="1:11" ht="12.75">
      <c r="A70" s="89">
        <v>26</v>
      </c>
      <c r="B70" s="336" t="s">
        <v>306</v>
      </c>
      <c r="C70" s="89" t="s">
        <v>2</v>
      </c>
      <c r="D70" s="89">
        <v>480</v>
      </c>
      <c r="E70" s="89"/>
      <c r="F70" s="89">
        <v>480</v>
      </c>
      <c r="G70" s="89">
        <v>120</v>
      </c>
      <c r="H70" s="89">
        <v>120</v>
      </c>
      <c r="I70" s="89">
        <v>120</v>
      </c>
      <c r="J70" s="89">
        <v>120</v>
      </c>
      <c r="K70" s="89">
        <f>J70+I70+H70+G70</f>
        <v>480</v>
      </c>
    </row>
    <row r="71" spans="1:11" ht="12.75">
      <c r="A71" s="89">
        <v>27</v>
      </c>
      <c r="B71" s="336" t="s">
        <v>168</v>
      </c>
      <c r="C71" s="89" t="s">
        <v>169</v>
      </c>
      <c r="D71" s="89">
        <v>1440</v>
      </c>
      <c r="E71" s="89"/>
      <c r="F71" s="89">
        <v>1440</v>
      </c>
      <c r="G71" s="89">
        <v>360</v>
      </c>
      <c r="H71" s="89">
        <v>360</v>
      </c>
      <c r="I71" s="89">
        <v>360</v>
      </c>
      <c r="J71" s="89">
        <v>360</v>
      </c>
      <c r="K71" s="89">
        <f>J71+I71+H71+G71</f>
        <v>1440</v>
      </c>
    </row>
    <row r="72" spans="1:11" ht="12.75" hidden="1" outlineLevel="1">
      <c r="A72" s="89">
        <v>25</v>
      </c>
      <c r="B72" s="85" t="s">
        <v>307</v>
      </c>
      <c r="C72" s="89" t="s">
        <v>1</v>
      </c>
      <c r="D72" s="89">
        <v>24</v>
      </c>
      <c r="E72" s="89"/>
      <c r="F72" s="89">
        <v>24</v>
      </c>
      <c r="G72" s="89">
        <v>0</v>
      </c>
      <c r="H72" s="89">
        <v>0</v>
      </c>
      <c r="I72" s="89">
        <v>0</v>
      </c>
      <c r="J72" s="89">
        <v>0</v>
      </c>
      <c r="K72" s="89">
        <f>J72+I72+H72+G72</f>
        <v>0</v>
      </c>
    </row>
    <row r="73" spans="1:11" ht="12.75" collapsed="1">
      <c r="A73" s="89">
        <v>28</v>
      </c>
      <c r="B73" s="336" t="s">
        <v>308</v>
      </c>
      <c r="C73" s="89" t="s">
        <v>309</v>
      </c>
      <c r="D73" s="89">
        <v>8</v>
      </c>
      <c r="E73" s="89"/>
      <c r="F73" s="89">
        <v>8</v>
      </c>
      <c r="G73" s="89">
        <v>2</v>
      </c>
      <c r="H73" s="89">
        <v>2</v>
      </c>
      <c r="I73" s="89">
        <v>2</v>
      </c>
      <c r="J73" s="89">
        <v>2</v>
      </c>
      <c r="K73" s="89">
        <f>J73+I73+H73+G73</f>
        <v>8</v>
      </c>
    </row>
    <row r="74" spans="1:11" ht="12.75">
      <c r="A74" s="89">
        <v>29</v>
      </c>
      <c r="B74" s="337" t="s">
        <v>310</v>
      </c>
      <c r="C74" s="87" t="s">
        <v>1</v>
      </c>
      <c r="D74" s="87">
        <v>1</v>
      </c>
      <c r="E74" s="89"/>
      <c r="F74" s="87">
        <v>1</v>
      </c>
      <c r="G74" s="89">
        <v>1</v>
      </c>
      <c r="H74" s="89"/>
      <c r="I74" s="89"/>
      <c r="J74" s="89"/>
      <c r="K74" s="89">
        <f>J74+I74+H74+G74</f>
        <v>1</v>
      </c>
    </row>
    <row r="75" spans="1:11" ht="12.75">
      <c r="A75" s="89">
        <v>28</v>
      </c>
      <c r="B75" s="337" t="s">
        <v>311</v>
      </c>
      <c r="C75" s="87" t="s">
        <v>1</v>
      </c>
      <c r="D75" s="87">
        <v>1</v>
      </c>
      <c r="E75" s="87"/>
      <c r="F75" s="87">
        <v>1</v>
      </c>
      <c r="G75" s="89">
        <v>1</v>
      </c>
      <c r="H75" s="89"/>
      <c r="I75" s="89"/>
      <c r="J75" s="89"/>
      <c r="K75" s="89">
        <f>J75+I75+H75+G75</f>
        <v>1</v>
      </c>
    </row>
    <row r="76" spans="1:11" ht="12.75">
      <c r="A76" s="89">
        <v>29</v>
      </c>
      <c r="B76" s="336" t="s">
        <v>312</v>
      </c>
      <c r="C76" s="89" t="s">
        <v>169</v>
      </c>
      <c r="D76" s="89">
        <v>20</v>
      </c>
      <c r="E76" s="89"/>
      <c r="F76" s="89">
        <v>20</v>
      </c>
      <c r="G76" s="89">
        <v>10</v>
      </c>
      <c r="H76" s="89"/>
      <c r="I76" s="89">
        <v>10</v>
      </c>
      <c r="J76" s="89"/>
      <c r="K76" s="89">
        <f>J76+I76+H76+G76</f>
        <v>20</v>
      </c>
    </row>
    <row r="77" spans="1:11" ht="12.75">
      <c r="A77" s="89">
        <v>30</v>
      </c>
      <c r="B77" s="336" t="s">
        <v>313</v>
      </c>
      <c r="C77" s="89" t="s">
        <v>314</v>
      </c>
      <c r="D77" s="89">
        <v>2</v>
      </c>
      <c r="E77" s="89"/>
      <c r="F77" s="89">
        <v>2</v>
      </c>
      <c r="G77" s="89">
        <v>1</v>
      </c>
      <c r="H77" s="89"/>
      <c r="I77" s="89">
        <v>1</v>
      </c>
      <c r="J77" s="89"/>
      <c r="K77" s="89">
        <f>J77+I77+H77+G77</f>
        <v>2</v>
      </c>
    </row>
    <row r="78" spans="1:11" ht="13.5" customHeight="1">
      <c r="A78" s="89">
        <v>31</v>
      </c>
      <c r="B78" s="336" t="s">
        <v>315</v>
      </c>
      <c r="C78" s="89" t="s">
        <v>314</v>
      </c>
      <c r="D78" s="89">
        <v>2</v>
      </c>
      <c r="E78" s="89"/>
      <c r="F78" s="89">
        <v>2</v>
      </c>
      <c r="G78" s="89">
        <v>1</v>
      </c>
      <c r="H78" s="89"/>
      <c r="I78" s="89">
        <v>1</v>
      </c>
      <c r="J78" s="89"/>
      <c r="K78" s="89">
        <f>J78+I78+H78+G78</f>
        <v>2</v>
      </c>
    </row>
    <row r="79" spans="1:11" ht="13.5" customHeight="1">
      <c r="A79" s="89">
        <v>32</v>
      </c>
      <c r="B79" s="336" t="s">
        <v>316</v>
      </c>
      <c r="C79" s="89" t="s">
        <v>1</v>
      </c>
      <c r="D79" s="89">
        <v>1</v>
      </c>
      <c r="E79" s="89"/>
      <c r="F79" s="89">
        <v>1</v>
      </c>
      <c r="G79" s="89">
        <v>1</v>
      </c>
      <c r="H79" s="89"/>
      <c r="I79" s="89"/>
      <c r="J79" s="89"/>
      <c r="K79" s="89">
        <f>J79+I79+H79+G79</f>
        <v>1</v>
      </c>
    </row>
    <row r="80" spans="1:11" ht="12.75" hidden="1" outlineLevel="1">
      <c r="A80" s="85">
        <v>35</v>
      </c>
      <c r="B80" s="88" t="s">
        <v>317</v>
      </c>
      <c r="C80" s="87" t="s">
        <v>3</v>
      </c>
      <c r="D80" s="91">
        <v>2</v>
      </c>
      <c r="E80" s="89"/>
      <c r="F80" s="91">
        <v>2</v>
      </c>
      <c r="G80" s="91"/>
      <c r="H80" s="91"/>
      <c r="I80" s="91"/>
      <c r="J80" s="91"/>
      <c r="K80" s="89">
        <f>SUM(G80:J80)</f>
        <v>0</v>
      </c>
    </row>
    <row r="81" spans="1:11" ht="12.75" hidden="1" outlineLevel="1">
      <c r="A81" s="85">
        <v>36</v>
      </c>
      <c r="B81" s="88" t="s">
        <v>318</v>
      </c>
      <c r="C81" s="87" t="s">
        <v>1</v>
      </c>
      <c r="D81" s="91">
        <v>1</v>
      </c>
      <c r="E81" s="89"/>
      <c r="F81" s="91"/>
      <c r="G81" s="91"/>
      <c r="H81" s="91"/>
      <c r="I81" s="91"/>
      <c r="J81" s="91"/>
      <c r="K81" s="89">
        <f>SUM(G81:J81)</f>
        <v>0</v>
      </c>
    </row>
    <row r="82" spans="1:11" ht="12.75" collapsed="1">
      <c r="A82" s="386" t="s">
        <v>415</v>
      </c>
      <c r="B82" s="386"/>
      <c r="C82" s="386"/>
      <c r="D82" s="386"/>
      <c r="E82" s="386"/>
      <c r="F82" s="386"/>
      <c r="G82" s="386"/>
      <c r="H82" s="216"/>
      <c r="I82" s="216"/>
      <c r="J82" s="216"/>
      <c r="K82" s="217"/>
    </row>
    <row r="83" spans="7:11" ht="12.75">
      <c r="G83" s="92"/>
      <c r="H83" s="92"/>
      <c r="I83" s="92"/>
      <c r="J83" s="92"/>
      <c r="K83" s="215"/>
    </row>
    <row r="84" spans="5:16" ht="15.75" customHeight="1">
      <c r="E84" s="186" t="s">
        <v>589</v>
      </c>
      <c r="F84" s="186"/>
      <c r="G84" s="186"/>
      <c r="H84" s="3"/>
      <c r="I84" s="209"/>
      <c r="J84" s="380" t="s">
        <v>562</v>
      </c>
      <c r="K84" s="380"/>
      <c r="L84" s="209"/>
      <c r="N84" s="209"/>
      <c r="O84" s="209"/>
      <c r="P84" s="3"/>
    </row>
    <row r="85" spans="5:16" ht="15.75">
      <c r="E85" s="186"/>
      <c r="F85" s="186"/>
      <c r="G85" s="186"/>
      <c r="H85" s="3"/>
      <c r="I85" s="209"/>
      <c r="J85" s="414"/>
      <c r="K85" s="414"/>
      <c r="L85" s="209"/>
      <c r="N85" s="209"/>
      <c r="O85" s="209"/>
      <c r="P85" s="3"/>
    </row>
    <row r="86" spans="5:16" ht="15.75" customHeight="1">
      <c r="E86" s="186" t="s">
        <v>390</v>
      </c>
      <c r="F86" s="186"/>
      <c r="G86" s="186"/>
      <c r="H86" s="3"/>
      <c r="I86" s="209"/>
      <c r="J86" s="379" t="s">
        <v>470</v>
      </c>
      <c r="K86" s="379"/>
      <c r="L86" s="209"/>
      <c r="N86" s="209"/>
      <c r="O86" s="209"/>
      <c r="P86" s="3"/>
    </row>
    <row r="87" spans="5:16" ht="15.75">
      <c r="E87" s="186"/>
      <c r="F87" s="186"/>
      <c r="G87" s="186"/>
      <c r="H87" s="3"/>
      <c r="I87" s="209"/>
      <c r="J87" s="414"/>
      <c r="K87" s="414"/>
      <c r="L87" s="209"/>
      <c r="N87" s="209"/>
      <c r="O87" s="209"/>
      <c r="P87" s="3"/>
    </row>
    <row r="88" spans="5:16" ht="15.75">
      <c r="E88" s="186" t="s">
        <v>392</v>
      </c>
      <c r="F88" s="186"/>
      <c r="G88" s="186"/>
      <c r="H88" s="3"/>
      <c r="I88" s="209"/>
      <c r="J88" s="414" t="s">
        <v>393</v>
      </c>
      <c r="K88" s="414"/>
      <c r="L88" s="209"/>
      <c r="N88" s="209"/>
      <c r="O88" s="209"/>
      <c r="P88" s="3"/>
    </row>
    <row r="89" spans="5:16" ht="15.75">
      <c r="E89" s="186"/>
      <c r="F89" s="186"/>
      <c r="G89" s="186"/>
      <c r="H89" s="3"/>
      <c r="I89" s="209"/>
      <c r="J89" s="414"/>
      <c r="K89" s="414"/>
      <c r="L89" s="209"/>
      <c r="N89" s="209"/>
      <c r="O89" s="209"/>
      <c r="P89" s="3"/>
    </row>
    <row r="90" spans="5:16" ht="15.75">
      <c r="E90" s="186" t="s">
        <v>394</v>
      </c>
      <c r="F90" s="186"/>
      <c r="G90" s="186"/>
      <c r="H90" s="3"/>
      <c r="I90" s="209"/>
      <c r="J90" s="414" t="s">
        <v>395</v>
      </c>
      <c r="K90" s="414"/>
      <c r="L90" s="209"/>
      <c r="N90" s="209"/>
      <c r="O90" s="209"/>
      <c r="P90" s="3"/>
    </row>
    <row r="91" spans="5:16" ht="15.75">
      <c r="E91" s="186"/>
      <c r="F91" s="186"/>
      <c r="G91" s="186"/>
      <c r="H91" s="3"/>
      <c r="I91" s="209"/>
      <c r="J91" s="414"/>
      <c r="K91" s="414"/>
      <c r="L91" s="209"/>
      <c r="N91" s="209"/>
      <c r="O91" s="209"/>
      <c r="P91" s="3"/>
    </row>
    <row r="92" spans="5:16" ht="15.75">
      <c r="E92" s="186" t="s">
        <v>398</v>
      </c>
      <c r="F92" s="186"/>
      <c r="G92" s="186"/>
      <c r="H92" s="3"/>
      <c r="I92" s="209"/>
      <c r="J92" s="414" t="s">
        <v>399</v>
      </c>
      <c r="K92" s="414"/>
      <c r="L92" s="209"/>
      <c r="N92" s="209"/>
      <c r="O92" s="209"/>
      <c r="P92" s="3"/>
    </row>
    <row r="94" ht="12.75">
      <c r="K94" s="93"/>
    </row>
    <row r="95" ht="12.75">
      <c r="K95" s="93"/>
    </row>
    <row r="96" ht="12.75">
      <c r="K96" s="93"/>
    </row>
    <row r="97" ht="12.75">
      <c r="K97" s="93"/>
    </row>
    <row r="98" ht="12.75">
      <c r="K98" s="93"/>
    </row>
    <row r="99" ht="12.75">
      <c r="K99" s="93"/>
    </row>
    <row r="100" ht="12.75">
      <c r="K100" s="93"/>
    </row>
    <row r="101" ht="12.75">
      <c r="K101" s="93"/>
    </row>
  </sheetData>
  <sheetProtection/>
  <mergeCells count="16">
    <mergeCell ref="J92:K92"/>
    <mergeCell ref="J86:K86"/>
    <mergeCell ref="J87:K87"/>
    <mergeCell ref="J88:K88"/>
    <mergeCell ref="J89:K89"/>
    <mergeCell ref="J90:K90"/>
    <mergeCell ref="J91:K91"/>
    <mergeCell ref="A6:K6"/>
    <mergeCell ref="A1:B1"/>
    <mergeCell ref="A3:C3"/>
    <mergeCell ref="A4:C4"/>
    <mergeCell ref="J84:K84"/>
    <mergeCell ref="J85:K85"/>
    <mergeCell ref="A7:K7"/>
    <mergeCell ref="A8:K8"/>
    <mergeCell ref="A82:G82"/>
  </mergeCells>
  <printOptions/>
  <pageMargins left="0.17" right="0.16" top="0.28" bottom="0.16" header="0.16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5" zoomScaleNormal="70" zoomScaleSheetLayoutView="85" zoomScalePageLayoutView="0" workbookViewId="0" topLeftCell="A10">
      <selection activeCell="J12" sqref="J12"/>
    </sheetView>
  </sheetViews>
  <sheetFormatPr defaultColWidth="9.00390625" defaultRowHeight="12.75"/>
  <cols>
    <col min="1" max="1" width="9.25390625" style="193" bestFit="1" customWidth="1"/>
    <col min="2" max="2" width="30.25390625" style="193" bestFit="1" customWidth="1"/>
    <col min="3" max="3" width="9.125" style="193" customWidth="1"/>
    <col min="4" max="4" width="9.25390625" style="194" customWidth="1"/>
    <col min="5" max="5" width="7.25390625" style="194" bestFit="1" customWidth="1"/>
    <col min="6" max="7" width="7.875" style="194" bestFit="1" customWidth="1"/>
    <col min="8" max="8" width="13.375" style="194" customWidth="1"/>
    <col min="9" max="9" width="16.125" style="193" customWidth="1"/>
    <col min="10" max="16384" width="9.125" style="193" customWidth="1"/>
  </cols>
  <sheetData>
    <row r="1" spans="1:8" ht="15.75">
      <c r="A1" s="389" t="s">
        <v>384</v>
      </c>
      <c r="B1" s="389"/>
      <c r="C1" s="178"/>
      <c r="D1" s="310"/>
      <c r="E1" s="316"/>
      <c r="F1" s="316"/>
      <c r="G1" s="90"/>
      <c r="H1" s="301" t="s">
        <v>385</v>
      </c>
    </row>
    <row r="2" spans="1:8" ht="15.75">
      <c r="A2" s="302" t="s">
        <v>386</v>
      </c>
      <c r="B2" s="302"/>
      <c r="C2" s="302"/>
      <c r="D2" s="310"/>
      <c r="E2" s="316"/>
      <c r="F2" s="316"/>
      <c r="G2" s="90"/>
      <c r="H2" s="301" t="s">
        <v>387</v>
      </c>
    </row>
    <row r="3" spans="1:8" ht="15.75">
      <c r="A3" s="389" t="s">
        <v>388</v>
      </c>
      <c r="B3" s="389"/>
      <c r="C3" s="389"/>
      <c r="D3" s="310"/>
      <c r="E3" s="316"/>
      <c r="F3" s="316"/>
      <c r="G3" s="90"/>
      <c r="H3" s="301" t="s">
        <v>389</v>
      </c>
    </row>
    <row r="4" spans="1:8" ht="15.75">
      <c r="A4" s="389" t="s">
        <v>585</v>
      </c>
      <c r="B4" s="389"/>
      <c r="C4" s="389"/>
      <c r="D4" s="310"/>
      <c r="E4" s="316"/>
      <c r="F4" s="316"/>
      <c r="G4" s="90"/>
      <c r="H4" s="301" t="s">
        <v>586</v>
      </c>
    </row>
    <row r="6" spans="1:8" ht="15.75">
      <c r="A6" s="390" t="s">
        <v>400</v>
      </c>
      <c r="B6" s="390"/>
      <c r="C6" s="390"/>
      <c r="D6" s="390"/>
      <c r="E6" s="390"/>
      <c r="F6" s="390"/>
      <c r="G6" s="390"/>
      <c r="H6" s="390"/>
    </row>
    <row r="7" spans="1:10" ht="15.75">
      <c r="A7" s="353" t="s">
        <v>596</v>
      </c>
      <c r="B7" s="353"/>
      <c r="C7" s="353"/>
      <c r="D7" s="353"/>
      <c r="E7" s="353"/>
      <c r="F7" s="353"/>
      <c r="G7" s="353"/>
      <c r="H7" s="353"/>
      <c r="I7" s="191"/>
      <c r="J7" s="191"/>
    </row>
    <row r="8" ht="12.75">
      <c r="A8" s="11"/>
    </row>
    <row r="9" spans="1:9" ht="15.75" customHeight="1">
      <c r="A9" s="202" t="s">
        <v>48</v>
      </c>
      <c r="B9" s="203" t="s">
        <v>0</v>
      </c>
      <c r="C9" s="204" t="s">
        <v>113</v>
      </c>
      <c r="D9" s="407" t="s">
        <v>413</v>
      </c>
      <c r="E9" s="407" t="s">
        <v>414</v>
      </c>
      <c r="F9" s="407" t="s">
        <v>416</v>
      </c>
      <c r="G9" s="407" t="s">
        <v>417</v>
      </c>
      <c r="H9" s="415" t="s">
        <v>47</v>
      </c>
      <c r="I9" s="12"/>
    </row>
    <row r="10" spans="1:9" ht="15.75" customHeight="1">
      <c r="A10" s="202"/>
      <c r="B10" s="205" t="s">
        <v>241</v>
      </c>
      <c r="C10" s="204" t="s">
        <v>114</v>
      </c>
      <c r="D10" s="62" t="s">
        <v>152</v>
      </c>
      <c r="E10" s="62" t="s">
        <v>152</v>
      </c>
      <c r="F10" s="62" t="s">
        <v>152</v>
      </c>
      <c r="G10" s="62" t="s">
        <v>152</v>
      </c>
      <c r="H10" s="62" t="s">
        <v>152</v>
      </c>
      <c r="I10" s="12"/>
    </row>
    <row r="11" spans="1:9" ht="15.75" customHeight="1">
      <c r="A11" s="387"/>
      <c r="B11" s="388"/>
      <c r="C11" s="388"/>
      <c r="D11" s="388"/>
      <c r="E11" s="388"/>
      <c r="F11" s="388"/>
      <c r="G11" s="388"/>
      <c r="H11" s="388"/>
      <c r="I11" s="12"/>
    </row>
    <row r="12" spans="1:9" ht="15.75" customHeight="1">
      <c r="A12" s="82">
        <v>1</v>
      </c>
      <c r="B12" s="303" t="s">
        <v>597</v>
      </c>
      <c r="C12" s="265" t="s">
        <v>51</v>
      </c>
      <c r="D12" s="319">
        <v>30</v>
      </c>
      <c r="E12" s="319">
        <v>30</v>
      </c>
      <c r="F12" s="319">
        <v>30</v>
      </c>
      <c r="G12" s="319">
        <v>30</v>
      </c>
      <c r="H12" s="319">
        <f>G12+F12+E12+D12</f>
        <v>120</v>
      </c>
      <c r="I12" s="230"/>
    </row>
    <row r="13" spans="1:9" ht="15.75" customHeight="1">
      <c r="A13" s="82">
        <v>2</v>
      </c>
      <c r="B13" s="303" t="s">
        <v>598</v>
      </c>
      <c r="C13" s="265" t="s">
        <v>51</v>
      </c>
      <c r="D13" s="319">
        <v>30</v>
      </c>
      <c r="E13" s="319">
        <v>30</v>
      </c>
      <c r="F13" s="319">
        <v>30</v>
      </c>
      <c r="G13" s="319">
        <v>30</v>
      </c>
      <c r="H13" s="319">
        <f>G13+F13+E13+D13</f>
        <v>120</v>
      </c>
      <c r="I13" s="230"/>
    </row>
    <row r="14" spans="1:9" ht="15.75" customHeight="1">
      <c r="A14" s="82">
        <v>3</v>
      </c>
      <c r="B14" s="303" t="s">
        <v>599</v>
      </c>
      <c r="C14" s="265" t="s">
        <v>51</v>
      </c>
      <c r="D14" s="319">
        <v>50</v>
      </c>
      <c r="E14" s="319">
        <v>50</v>
      </c>
      <c r="F14" s="319">
        <v>50</v>
      </c>
      <c r="G14" s="319">
        <v>50</v>
      </c>
      <c r="H14" s="319">
        <f>G14+F14+E14+D14</f>
        <v>200</v>
      </c>
      <c r="I14" s="230"/>
    </row>
    <row r="15" spans="1:9" ht="15.75" customHeight="1">
      <c r="A15" s="82">
        <v>4</v>
      </c>
      <c r="B15" s="303" t="s">
        <v>600</v>
      </c>
      <c r="C15" s="265" t="s">
        <v>1</v>
      </c>
      <c r="D15" s="319">
        <v>50</v>
      </c>
      <c r="E15" s="319">
        <v>50</v>
      </c>
      <c r="F15" s="319">
        <v>50</v>
      </c>
      <c r="G15" s="319">
        <v>50</v>
      </c>
      <c r="H15" s="319">
        <f>G15+F15+E15+D15</f>
        <v>200</v>
      </c>
      <c r="I15" s="230"/>
    </row>
    <row r="16" spans="1:9" ht="15.75" customHeight="1">
      <c r="A16" s="82">
        <v>5</v>
      </c>
      <c r="B16" s="303" t="s">
        <v>52</v>
      </c>
      <c r="C16" s="265" t="s">
        <v>1</v>
      </c>
      <c r="D16" s="319">
        <v>150</v>
      </c>
      <c r="E16" s="319">
        <v>150</v>
      </c>
      <c r="F16" s="319">
        <v>150</v>
      </c>
      <c r="G16" s="319">
        <v>150</v>
      </c>
      <c r="H16" s="319">
        <f>G16+F16+E16+D16</f>
        <v>600</v>
      </c>
      <c r="I16" s="230"/>
    </row>
    <row r="17" spans="1:9" ht="15.75" customHeight="1">
      <c r="A17" s="82">
        <v>6</v>
      </c>
      <c r="B17" s="303" t="s">
        <v>601</v>
      </c>
      <c r="C17" s="265" t="s">
        <v>1</v>
      </c>
      <c r="D17" s="319">
        <v>30</v>
      </c>
      <c r="E17" s="319">
        <v>30</v>
      </c>
      <c r="F17" s="319">
        <v>30</v>
      </c>
      <c r="G17" s="319">
        <v>30</v>
      </c>
      <c r="H17" s="319">
        <f>G17+F17+E17+D17</f>
        <v>120</v>
      </c>
      <c r="I17" s="230"/>
    </row>
    <row r="18" spans="1:9" ht="15.75" customHeight="1">
      <c r="A18" s="82">
        <v>7</v>
      </c>
      <c r="B18" s="328" t="s">
        <v>53</v>
      </c>
      <c r="C18" s="265" t="s">
        <v>1</v>
      </c>
      <c r="D18" s="319">
        <v>1800</v>
      </c>
      <c r="E18" s="319">
        <v>1800</v>
      </c>
      <c r="F18" s="319">
        <v>1800</v>
      </c>
      <c r="G18" s="319">
        <v>1800</v>
      </c>
      <c r="H18" s="319">
        <f>G18+F18+E18+D18</f>
        <v>7200</v>
      </c>
      <c r="I18" s="230"/>
    </row>
    <row r="19" spans="1:9" ht="15.75" customHeight="1">
      <c r="A19" s="82">
        <v>8</v>
      </c>
      <c r="B19" s="328" t="s">
        <v>602</v>
      </c>
      <c r="C19" s="265" t="s">
        <v>1</v>
      </c>
      <c r="D19" s="319">
        <v>50</v>
      </c>
      <c r="E19" s="319">
        <v>50</v>
      </c>
      <c r="F19" s="319">
        <v>50</v>
      </c>
      <c r="G19" s="319">
        <v>50</v>
      </c>
      <c r="H19" s="319">
        <f>G19+F19+E19+D19</f>
        <v>200</v>
      </c>
      <c r="I19" s="230"/>
    </row>
    <row r="20" spans="1:9" ht="15.75" customHeight="1">
      <c r="A20" s="82">
        <v>9</v>
      </c>
      <c r="B20" s="328" t="s">
        <v>55</v>
      </c>
      <c r="C20" s="265" t="s">
        <v>1</v>
      </c>
      <c r="D20" s="319">
        <v>50</v>
      </c>
      <c r="E20" s="319">
        <v>50</v>
      </c>
      <c r="F20" s="319">
        <v>50</v>
      </c>
      <c r="G20" s="319">
        <v>50</v>
      </c>
      <c r="H20" s="319">
        <f>G20+F20+E20+D20</f>
        <v>200</v>
      </c>
      <c r="I20" s="230"/>
    </row>
    <row r="21" spans="1:9" ht="15.75" customHeight="1">
      <c r="A21" s="82">
        <v>10</v>
      </c>
      <c r="B21" s="328" t="s">
        <v>603</v>
      </c>
      <c r="C21" s="265" t="s">
        <v>1</v>
      </c>
      <c r="D21" s="319">
        <v>20</v>
      </c>
      <c r="E21" s="319">
        <v>20</v>
      </c>
      <c r="F21" s="319">
        <v>20</v>
      </c>
      <c r="G21" s="319">
        <v>20</v>
      </c>
      <c r="H21" s="319">
        <f>G21+F21+E21+D21</f>
        <v>80</v>
      </c>
      <c r="I21" s="230"/>
    </row>
    <row r="22" spans="1:9" ht="15.75" customHeight="1">
      <c r="A22" s="82">
        <v>11</v>
      </c>
      <c r="B22" s="328" t="s">
        <v>604</v>
      </c>
      <c r="C22" s="265" t="s">
        <v>1</v>
      </c>
      <c r="D22" s="319">
        <v>10</v>
      </c>
      <c r="E22" s="319">
        <v>10</v>
      </c>
      <c r="F22" s="319">
        <v>10</v>
      </c>
      <c r="G22" s="319">
        <v>10</v>
      </c>
      <c r="H22" s="319">
        <f>G22+F22+E22+D22</f>
        <v>40</v>
      </c>
      <c r="I22" s="230"/>
    </row>
    <row r="23" spans="1:9" ht="15.75" customHeight="1">
      <c r="A23" s="82">
        <v>12</v>
      </c>
      <c r="B23" s="303" t="s">
        <v>605</v>
      </c>
      <c r="C23" s="265" t="s">
        <v>1</v>
      </c>
      <c r="D23" s="319">
        <v>5</v>
      </c>
      <c r="E23" s="319">
        <v>5</v>
      </c>
      <c r="F23" s="319">
        <v>5</v>
      </c>
      <c r="G23" s="319">
        <v>5</v>
      </c>
      <c r="H23" s="319">
        <f>G23+F23+E23+D23</f>
        <v>20</v>
      </c>
      <c r="I23" s="230"/>
    </row>
    <row r="24" spans="1:9" ht="15.75" customHeight="1">
      <c r="A24" s="82">
        <v>13</v>
      </c>
      <c r="B24" s="303" t="s">
        <v>606</v>
      </c>
      <c r="C24" s="265" t="s">
        <v>1</v>
      </c>
      <c r="D24" s="319">
        <v>10</v>
      </c>
      <c r="E24" s="319">
        <v>10</v>
      </c>
      <c r="F24" s="319">
        <v>10</v>
      </c>
      <c r="G24" s="319">
        <v>10</v>
      </c>
      <c r="H24" s="319">
        <f>G24+F24+E24+D24</f>
        <v>40</v>
      </c>
      <c r="I24" s="230"/>
    </row>
    <row r="25" spans="1:9" ht="15.75" customHeight="1">
      <c r="A25" s="82">
        <v>14</v>
      </c>
      <c r="B25" s="303" t="s">
        <v>607</v>
      </c>
      <c r="C25" s="265" t="s">
        <v>1</v>
      </c>
      <c r="D25" s="319">
        <v>20</v>
      </c>
      <c r="E25" s="319">
        <v>20</v>
      </c>
      <c r="F25" s="319">
        <v>20</v>
      </c>
      <c r="G25" s="319">
        <v>20</v>
      </c>
      <c r="H25" s="319">
        <f>G25+F25+E25+D25</f>
        <v>80</v>
      </c>
      <c r="I25" s="230"/>
    </row>
    <row r="26" spans="1:9" ht="15.75" customHeight="1">
      <c r="A26" s="82">
        <v>15</v>
      </c>
      <c r="B26" s="303" t="s">
        <v>608</v>
      </c>
      <c r="C26" s="265" t="s">
        <v>1</v>
      </c>
      <c r="D26" s="319">
        <v>5</v>
      </c>
      <c r="E26" s="319">
        <v>5</v>
      </c>
      <c r="F26" s="319">
        <v>5</v>
      </c>
      <c r="G26" s="319">
        <v>5</v>
      </c>
      <c r="H26" s="319">
        <f>G26+F26+E26+D26</f>
        <v>20</v>
      </c>
      <c r="I26" s="230"/>
    </row>
    <row r="27" spans="1:9" ht="15.75" customHeight="1">
      <c r="A27" s="82">
        <v>16</v>
      </c>
      <c r="B27" s="328" t="s">
        <v>609</v>
      </c>
      <c r="C27" s="265" t="s">
        <v>1</v>
      </c>
      <c r="D27" s="319">
        <v>30</v>
      </c>
      <c r="E27" s="319">
        <v>30</v>
      </c>
      <c r="F27" s="319">
        <v>30</v>
      </c>
      <c r="G27" s="319">
        <v>30</v>
      </c>
      <c r="H27" s="319">
        <f>G27+F27+E27+D27</f>
        <v>120</v>
      </c>
      <c r="I27" s="230"/>
    </row>
    <row r="28" spans="1:9" ht="15.75" customHeight="1">
      <c r="A28" s="82">
        <v>17</v>
      </c>
      <c r="B28" s="328" t="s">
        <v>610</v>
      </c>
      <c r="C28" s="265" t="s">
        <v>1</v>
      </c>
      <c r="D28" s="319">
        <v>30</v>
      </c>
      <c r="E28" s="319">
        <v>30</v>
      </c>
      <c r="F28" s="319">
        <v>30</v>
      </c>
      <c r="G28" s="319">
        <v>30</v>
      </c>
      <c r="H28" s="319">
        <f>G28+F28+E28+D28</f>
        <v>120</v>
      </c>
      <c r="I28" s="230"/>
    </row>
    <row r="29" spans="1:9" ht="15.75">
      <c r="A29" s="82">
        <v>18</v>
      </c>
      <c r="B29" s="303" t="s">
        <v>611</v>
      </c>
      <c r="C29" s="265" t="s">
        <v>1</v>
      </c>
      <c r="D29" s="319">
        <v>30</v>
      </c>
      <c r="E29" s="319">
        <v>30</v>
      </c>
      <c r="F29" s="319">
        <v>30</v>
      </c>
      <c r="G29" s="319">
        <v>30</v>
      </c>
      <c r="H29" s="319">
        <f>G29+F29+E29+D29</f>
        <v>120</v>
      </c>
      <c r="I29" s="230"/>
    </row>
    <row r="30" spans="1:9" ht="15.75">
      <c r="A30" s="82">
        <v>19</v>
      </c>
      <c r="B30" s="303" t="s">
        <v>612</v>
      </c>
      <c r="C30" s="265" t="s">
        <v>1</v>
      </c>
      <c r="D30" s="319">
        <v>9</v>
      </c>
      <c r="E30" s="319">
        <v>9</v>
      </c>
      <c r="F30" s="319">
        <v>9</v>
      </c>
      <c r="G30" s="319">
        <v>9</v>
      </c>
      <c r="H30" s="319">
        <f>G30+F30+E30+D30</f>
        <v>36</v>
      </c>
      <c r="I30" s="230"/>
    </row>
    <row r="31" spans="1:9" ht="15.75">
      <c r="A31" s="82">
        <v>20</v>
      </c>
      <c r="B31" s="328" t="s">
        <v>61</v>
      </c>
      <c r="C31" s="265" t="s">
        <v>62</v>
      </c>
      <c r="D31" s="319">
        <v>6</v>
      </c>
      <c r="E31" s="319">
        <v>6</v>
      </c>
      <c r="F31" s="319">
        <v>6</v>
      </c>
      <c r="G31" s="319">
        <v>6</v>
      </c>
      <c r="H31" s="319">
        <f>G31+F31+E31+D31</f>
        <v>24</v>
      </c>
      <c r="I31" s="230"/>
    </row>
    <row r="32" spans="1:9" ht="15.75">
      <c r="A32" s="82">
        <v>21</v>
      </c>
      <c r="B32" s="328" t="s">
        <v>613</v>
      </c>
      <c r="C32" s="265" t="s">
        <v>62</v>
      </c>
      <c r="D32" s="319">
        <v>9</v>
      </c>
      <c r="E32" s="319">
        <v>9</v>
      </c>
      <c r="F32" s="319">
        <v>9</v>
      </c>
      <c r="G32" s="319">
        <v>9</v>
      </c>
      <c r="H32" s="319">
        <f>G32+F32+E32+D32</f>
        <v>36</v>
      </c>
      <c r="I32" s="230"/>
    </row>
    <row r="33" spans="1:9" ht="15.75">
      <c r="A33" s="82">
        <v>22</v>
      </c>
      <c r="B33" s="328" t="s">
        <v>614</v>
      </c>
      <c r="C33" s="265" t="s">
        <v>62</v>
      </c>
      <c r="D33" s="319">
        <v>1.5</v>
      </c>
      <c r="E33" s="319">
        <v>1.5</v>
      </c>
      <c r="F33" s="319">
        <v>1.5</v>
      </c>
      <c r="G33" s="319">
        <v>1.5</v>
      </c>
      <c r="H33" s="319">
        <f>G33+F33+E33+D33</f>
        <v>6</v>
      </c>
      <c r="I33" s="230"/>
    </row>
    <row r="34" spans="1:9" ht="15.75">
      <c r="A34" s="82">
        <v>23</v>
      </c>
      <c r="B34" s="328" t="s">
        <v>615</v>
      </c>
      <c r="C34" s="324" t="s">
        <v>62</v>
      </c>
      <c r="D34" s="325">
        <v>0.6</v>
      </c>
      <c r="E34" s="325">
        <v>0.6</v>
      </c>
      <c r="F34" s="325">
        <v>0.6</v>
      </c>
      <c r="G34" s="325">
        <v>0.6</v>
      </c>
      <c r="H34" s="325">
        <f>G34+F34+E34+D34</f>
        <v>2.4</v>
      </c>
      <c r="I34" s="230"/>
    </row>
    <row r="35" spans="1:9" ht="15.75">
      <c r="A35" s="82">
        <v>24</v>
      </c>
      <c r="B35" s="328" t="s">
        <v>616</v>
      </c>
      <c r="C35" s="265" t="s">
        <v>62</v>
      </c>
      <c r="D35" s="319">
        <v>1</v>
      </c>
      <c r="E35" s="319">
        <v>1</v>
      </c>
      <c r="F35" s="319">
        <v>1</v>
      </c>
      <c r="G35" s="319">
        <v>1</v>
      </c>
      <c r="H35" s="319">
        <f>G35+F35+E35+D35</f>
        <v>4</v>
      </c>
      <c r="I35" s="230"/>
    </row>
    <row r="36" spans="1:9" ht="15.75">
      <c r="A36" s="82">
        <v>25</v>
      </c>
      <c r="B36" s="328" t="s">
        <v>617</v>
      </c>
      <c r="C36" s="265" t="s">
        <v>62</v>
      </c>
      <c r="D36" s="319">
        <v>1</v>
      </c>
      <c r="E36" s="319">
        <v>1</v>
      </c>
      <c r="F36" s="319">
        <v>1</v>
      </c>
      <c r="G36" s="319">
        <v>1</v>
      </c>
      <c r="H36" s="319">
        <f>G36+F36+E36+D36</f>
        <v>4</v>
      </c>
      <c r="I36" s="230"/>
    </row>
    <row r="37" spans="1:9" ht="15.75">
      <c r="A37" s="82">
        <v>26</v>
      </c>
      <c r="B37" s="328" t="s">
        <v>618</v>
      </c>
      <c r="C37" s="265" t="s">
        <v>62</v>
      </c>
      <c r="D37" s="319">
        <v>1</v>
      </c>
      <c r="E37" s="319">
        <v>1</v>
      </c>
      <c r="F37" s="319">
        <v>1</v>
      </c>
      <c r="G37" s="319">
        <v>1</v>
      </c>
      <c r="H37" s="319">
        <f>G37+F37+E37+D37</f>
        <v>4</v>
      </c>
      <c r="I37" s="230"/>
    </row>
    <row r="38" spans="1:9" ht="15.75">
      <c r="A38" s="82">
        <v>27</v>
      </c>
      <c r="B38" s="328" t="s">
        <v>619</v>
      </c>
      <c r="C38" s="265" t="s">
        <v>62</v>
      </c>
      <c r="D38" s="319">
        <v>2</v>
      </c>
      <c r="E38" s="319">
        <v>2</v>
      </c>
      <c r="F38" s="319">
        <v>2</v>
      </c>
      <c r="G38" s="319">
        <v>2</v>
      </c>
      <c r="H38" s="319">
        <f>G38+F38+E38+D38</f>
        <v>8</v>
      </c>
      <c r="I38" s="230"/>
    </row>
    <row r="39" spans="1:9" ht="15.75">
      <c r="A39" s="82">
        <v>28</v>
      </c>
      <c r="B39" s="328" t="s">
        <v>620</v>
      </c>
      <c r="C39" s="265" t="s">
        <v>62</v>
      </c>
      <c r="D39" s="319">
        <v>1</v>
      </c>
      <c r="E39" s="319">
        <v>1</v>
      </c>
      <c r="F39" s="319">
        <v>1</v>
      </c>
      <c r="G39" s="319">
        <v>1</v>
      </c>
      <c r="H39" s="319">
        <f>G39+F39+E39+D39</f>
        <v>4</v>
      </c>
      <c r="I39" s="230"/>
    </row>
    <row r="40" spans="1:9" ht="15.75">
      <c r="A40" s="82">
        <v>29</v>
      </c>
      <c r="B40" s="328" t="s">
        <v>621</v>
      </c>
      <c r="C40" s="265" t="s">
        <v>62</v>
      </c>
      <c r="D40" s="319">
        <v>1</v>
      </c>
      <c r="E40" s="319">
        <v>1</v>
      </c>
      <c r="F40" s="319">
        <v>1</v>
      </c>
      <c r="G40" s="319">
        <v>1</v>
      </c>
      <c r="H40" s="319">
        <f>G40+F40+E40+D40</f>
        <v>4</v>
      </c>
      <c r="I40" s="230"/>
    </row>
    <row r="41" spans="1:9" ht="15.75">
      <c r="A41" s="82">
        <v>30</v>
      </c>
      <c r="B41" s="328" t="s">
        <v>622</v>
      </c>
      <c r="C41" s="265" t="s">
        <v>62</v>
      </c>
      <c r="D41" s="319">
        <v>1</v>
      </c>
      <c r="E41" s="319">
        <v>1</v>
      </c>
      <c r="F41" s="319">
        <v>1</v>
      </c>
      <c r="G41" s="319">
        <v>1</v>
      </c>
      <c r="H41" s="319">
        <f>G41+F41+E41+D41</f>
        <v>4</v>
      </c>
      <c r="I41" s="230"/>
    </row>
    <row r="42" spans="1:9" ht="16.5" customHeight="1">
      <c r="A42" s="82">
        <v>31</v>
      </c>
      <c r="B42" s="328" t="s">
        <v>104</v>
      </c>
      <c r="C42" s="265" t="s">
        <v>62</v>
      </c>
      <c r="D42" s="319">
        <v>0.3</v>
      </c>
      <c r="E42" s="319">
        <v>0.3</v>
      </c>
      <c r="F42" s="319">
        <v>0.3</v>
      </c>
      <c r="G42" s="319">
        <v>0.3</v>
      </c>
      <c r="H42" s="319">
        <f>G42+F42+E42+D42</f>
        <v>1.2</v>
      </c>
      <c r="I42" s="230"/>
    </row>
    <row r="43" spans="1:9" ht="16.5" customHeight="1">
      <c r="A43" s="82">
        <v>32</v>
      </c>
      <c r="B43" s="327" t="s">
        <v>66</v>
      </c>
      <c r="C43" s="305" t="s">
        <v>1</v>
      </c>
      <c r="D43" s="306">
        <v>10</v>
      </c>
      <c r="E43" s="306">
        <v>10</v>
      </c>
      <c r="F43" s="306">
        <v>10</v>
      </c>
      <c r="G43" s="306">
        <v>10</v>
      </c>
      <c r="H43" s="206">
        <f>D43+E43+F43+G43</f>
        <v>40</v>
      </c>
      <c r="I43" s="230"/>
    </row>
    <row r="44" spans="1:9" ht="16.5" customHeight="1">
      <c r="A44" s="82">
        <v>33</v>
      </c>
      <c r="B44" s="327" t="s">
        <v>67</v>
      </c>
      <c r="C44" s="305" t="s">
        <v>1</v>
      </c>
      <c r="D44" s="306">
        <v>2</v>
      </c>
      <c r="E44" s="306">
        <v>2</v>
      </c>
      <c r="F44" s="306">
        <v>2</v>
      </c>
      <c r="G44" s="306">
        <v>2</v>
      </c>
      <c r="H44" s="206">
        <f>D44+E44+F44+G44</f>
        <v>8</v>
      </c>
      <c r="I44" s="230"/>
    </row>
    <row r="45" spans="1:9" ht="16.5" customHeight="1">
      <c r="A45" s="82">
        <v>34</v>
      </c>
      <c r="B45" s="339" t="s">
        <v>112</v>
      </c>
      <c r="C45" s="305" t="s">
        <v>57</v>
      </c>
      <c r="D45" s="306">
        <v>2</v>
      </c>
      <c r="E45" s="306">
        <v>2</v>
      </c>
      <c r="F45" s="306">
        <v>2</v>
      </c>
      <c r="G45" s="306">
        <v>2</v>
      </c>
      <c r="H45" s="206">
        <f>D45+E45+F45+G45</f>
        <v>8</v>
      </c>
      <c r="I45" s="230"/>
    </row>
    <row r="46" spans="1:9" ht="16.5" customHeight="1">
      <c r="A46" s="82">
        <v>35</v>
      </c>
      <c r="B46" s="329" t="s">
        <v>68</v>
      </c>
      <c r="C46" s="305" t="s">
        <v>1</v>
      </c>
      <c r="D46" s="306">
        <v>5</v>
      </c>
      <c r="E46" s="306">
        <v>5</v>
      </c>
      <c r="F46" s="306">
        <v>5</v>
      </c>
      <c r="G46" s="306">
        <v>5</v>
      </c>
      <c r="H46" s="206">
        <f>D46+E46+F46+G46</f>
        <v>20</v>
      </c>
      <c r="I46" s="230"/>
    </row>
    <row r="47" spans="1:9" ht="16.5" customHeight="1">
      <c r="A47" s="82">
        <v>36</v>
      </c>
      <c r="B47" s="329" t="s">
        <v>69</v>
      </c>
      <c r="C47" s="305" t="s">
        <v>1</v>
      </c>
      <c r="D47" s="306">
        <v>2</v>
      </c>
      <c r="E47" s="306">
        <v>2</v>
      </c>
      <c r="F47" s="306">
        <v>2</v>
      </c>
      <c r="G47" s="306">
        <v>2</v>
      </c>
      <c r="H47" s="206">
        <f>D47+E47+F47+G47</f>
        <v>8</v>
      </c>
      <c r="I47" s="230"/>
    </row>
    <row r="48" spans="1:9" ht="16.5" customHeight="1">
      <c r="A48" s="82">
        <v>42</v>
      </c>
      <c r="B48" s="304" t="s">
        <v>70</v>
      </c>
      <c r="C48" s="305" t="s">
        <v>1</v>
      </c>
      <c r="D48" s="306">
        <v>1</v>
      </c>
      <c r="E48" s="306">
        <v>1</v>
      </c>
      <c r="F48" s="306">
        <v>1</v>
      </c>
      <c r="G48" s="306">
        <v>1</v>
      </c>
      <c r="H48" s="206">
        <f>D48+E48+F48+G48</f>
        <v>4</v>
      </c>
      <c r="I48" s="230"/>
    </row>
    <row r="49" spans="1:9" ht="16.5" customHeight="1">
      <c r="A49" s="82">
        <v>43</v>
      </c>
      <c r="B49" s="327" t="s">
        <v>623</v>
      </c>
      <c r="C49" s="305" t="s">
        <v>1</v>
      </c>
      <c r="D49" s="306">
        <v>4</v>
      </c>
      <c r="E49" s="306"/>
      <c r="F49" s="306"/>
      <c r="G49" s="306"/>
      <c r="H49" s="206">
        <f>D49+E49+F49+G49</f>
        <v>4</v>
      </c>
      <c r="I49" s="230"/>
    </row>
    <row r="50" spans="1:9" ht="16.5" customHeight="1">
      <c r="A50" s="82">
        <v>47</v>
      </c>
      <c r="B50" s="327" t="s">
        <v>71</v>
      </c>
      <c r="C50" s="305" t="s">
        <v>2</v>
      </c>
      <c r="D50" s="306">
        <v>4</v>
      </c>
      <c r="E50" s="306"/>
      <c r="F50" s="306"/>
      <c r="G50" s="306"/>
      <c r="H50" s="206">
        <f>D50+E50+F50+G50</f>
        <v>4</v>
      </c>
      <c r="I50" s="230"/>
    </row>
    <row r="51" spans="1:9" ht="15.75">
      <c r="A51" s="82">
        <v>48</v>
      </c>
      <c r="B51" s="327" t="s">
        <v>624</v>
      </c>
      <c r="C51" s="305" t="s">
        <v>57</v>
      </c>
      <c r="D51" s="306">
        <v>16</v>
      </c>
      <c r="E51" s="306">
        <v>16</v>
      </c>
      <c r="F51" s="306">
        <v>16</v>
      </c>
      <c r="G51" s="306">
        <v>16</v>
      </c>
      <c r="H51" s="206">
        <f>D51+E51+F51+G51</f>
        <v>64</v>
      </c>
      <c r="I51" s="299"/>
    </row>
    <row r="52" spans="1:9" ht="15.75">
      <c r="A52" s="82">
        <v>49</v>
      </c>
      <c r="B52" s="340" t="s">
        <v>625</v>
      </c>
      <c r="C52" s="305" t="s">
        <v>57</v>
      </c>
      <c r="D52" s="306">
        <v>16</v>
      </c>
      <c r="E52" s="306">
        <v>16</v>
      </c>
      <c r="F52" s="306">
        <v>16</v>
      </c>
      <c r="G52" s="306">
        <v>16</v>
      </c>
      <c r="H52" s="206">
        <f>D52+E52+F52+G52</f>
        <v>64</v>
      </c>
      <c r="I52" s="299"/>
    </row>
    <row r="53" spans="1:9" ht="16.5" customHeight="1">
      <c r="A53" s="82">
        <v>50</v>
      </c>
      <c r="B53" s="340" t="s">
        <v>626</v>
      </c>
      <c r="C53" s="305" t="s">
        <v>57</v>
      </c>
      <c r="D53" s="306">
        <v>16</v>
      </c>
      <c r="E53" s="306">
        <v>16</v>
      </c>
      <c r="F53" s="306">
        <v>16</v>
      </c>
      <c r="G53" s="306">
        <v>16</v>
      </c>
      <c r="H53" s="206">
        <f>D53+E53+F53+G53</f>
        <v>64</v>
      </c>
      <c r="I53" s="299"/>
    </row>
    <row r="54" spans="1:9" ht="25.5" customHeight="1">
      <c r="A54" s="82">
        <v>51</v>
      </c>
      <c r="B54" s="340" t="s">
        <v>627</v>
      </c>
      <c r="C54" s="305" t="s">
        <v>57</v>
      </c>
      <c r="D54" s="306">
        <v>16</v>
      </c>
      <c r="E54" s="306">
        <v>16</v>
      </c>
      <c r="F54" s="306">
        <v>16</v>
      </c>
      <c r="G54" s="306">
        <v>16</v>
      </c>
      <c r="H54" s="206">
        <f>D54+E54+F54+G54</f>
        <v>64</v>
      </c>
      <c r="I54" s="299"/>
    </row>
    <row r="55" spans="1:9" ht="25.5" customHeight="1">
      <c r="A55" s="82">
        <v>52</v>
      </c>
      <c r="B55" s="340" t="s">
        <v>628</v>
      </c>
      <c r="C55" s="305" t="s">
        <v>57</v>
      </c>
      <c r="D55" s="306">
        <v>16</v>
      </c>
      <c r="E55" s="306">
        <v>16</v>
      </c>
      <c r="F55" s="306">
        <v>16</v>
      </c>
      <c r="G55" s="306">
        <v>16</v>
      </c>
      <c r="H55" s="206">
        <f>D55+E55+F55+G55</f>
        <v>64</v>
      </c>
      <c r="I55" s="299"/>
    </row>
    <row r="56" spans="1:9" ht="25.5" customHeight="1">
      <c r="A56" s="82">
        <v>53</v>
      </c>
      <c r="B56" s="340" t="s">
        <v>629</v>
      </c>
      <c r="C56" s="305" t="s">
        <v>57</v>
      </c>
      <c r="D56" s="306">
        <v>16</v>
      </c>
      <c r="E56" s="306">
        <v>16</v>
      </c>
      <c r="F56" s="306">
        <v>16</v>
      </c>
      <c r="G56" s="306">
        <v>16</v>
      </c>
      <c r="H56" s="206">
        <f>D56+E56+F56+G56</f>
        <v>64</v>
      </c>
      <c r="I56" s="299"/>
    </row>
    <row r="57" spans="1:9" ht="25.5" customHeight="1">
      <c r="A57" s="82">
        <v>54</v>
      </c>
      <c r="B57" s="340" t="s">
        <v>630</v>
      </c>
      <c r="C57" s="305" t="s">
        <v>57</v>
      </c>
      <c r="D57" s="306">
        <v>16</v>
      </c>
      <c r="E57" s="306">
        <v>16</v>
      </c>
      <c r="F57" s="306">
        <v>16</v>
      </c>
      <c r="G57" s="306">
        <v>16</v>
      </c>
      <c r="H57" s="206">
        <f>D57+E57+F57+G57</f>
        <v>64</v>
      </c>
      <c r="I57" s="299"/>
    </row>
    <row r="58" spans="1:10" ht="25.5" customHeight="1">
      <c r="A58" s="82">
        <v>55</v>
      </c>
      <c r="B58" s="340" t="s">
        <v>631</v>
      </c>
      <c r="C58" s="305" t="s">
        <v>57</v>
      </c>
      <c r="D58" s="306">
        <v>16</v>
      </c>
      <c r="E58" s="306">
        <v>16</v>
      </c>
      <c r="F58" s="306">
        <v>16</v>
      </c>
      <c r="G58" s="306">
        <v>16</v>
      </c>
      <c r="H58" s="206">
        <f>D58+E58+F58+G58</f>
        <v>64</v>
      </c>
      <c r="I58" s="307"/>
      <c r="J58" s="308"/>
    </row>
    <row r="59" spans="1:10" ht="25.5" customHeight="1">
      <c r="A59" s="82">
        <v>56</v>
      </c>
      <c r="B59" s="340" t="s">
        <v>632</v>
      </c>
      <c r="C59" s="305" t="s">
        <v>57</v>
      </c>
      <c r="D59" s="306">
        <v>16</v>
      </c>
      <c r="E59" s="306">
        <v>16</v>
      </c>
      <c r="F59" s="306">
        <v>16</v>
      </c>
      <c r="G59" s="306">
        <v>16</v>
      </c>
      <c r="H59" s="206">
        <f>D59+E59+F59+G59</f>
        <v>64</v>
      </c>
      <c r="I59" s="300"/>
      <c r="J59" s="308"/>
    </row>
    <row r="60" spans="1:10" ht="15.75">
      <c r="A60" s="82">
        <v>57</v>
      </c>
      <c r="B60" s="340" t="s">
        <v>633</v>
      </c>
      <c r="C60" s="305" t="s">
        <v>57</v>
      </c>
      <c r="D60" s="306">
        <v>16</v>
      </c>
      <c r="E60" s="306">
        <v>16</v>
      </c>
      <c r="F60" s="306">
        <v>16</v>
      </c>
      <c r="G60" s="306">
        <v>16</v>
      </c>
      <c r="H60" s="206">
        <f>D60+E60+F60+G60</f>
        <v>64</v>
      </c>
      <c r="I60" s="300"/>
      <c r="J60" s="308"/>
    </row>
    <row r="61" spans="1:10" ht="16.5" customHeight="1">
      <c r="A61" s="82">
        <v>58</v>
      </c>
      <c r="B61" s="327" t="s">
        <v>634</v>
      </c>
      <c r="C61" s="305" t="s">
        <v>57</v>
      </c>
      <c r="D61" s="306">
        <v>3</v>
      </c>
      <c r="E61" s="306">
        <v>3</v>
      </c>
      <c r="F61" s="306">
        <v>3</v>
      </c>
      <c r="G61" s="306">
        <v>3</v>
      </c>
      <c r="H61" s="206">
        <f>D61+E61+F61+G61</f>
        <v>12</v>
      </c>
      <c r="I61" s="300"/>
      <c r="J61" s="308"/>
    </row>
    <row r="62" spans="1:10" ht="16.5" customHeight="1">
      <c r="A62" s="82">
        <v>59</v>
      </c>
      <c r="B62" s="304" t="s">
        <v>635</v>
      </c>
      <c r="C62" s="305" t="s">
        <v>57</v>
      </c>
      <c r="D62" s="306">
        <v>50</v>
      </c>
      <c r="E62" s="306">
        <v>50</v>
      </c>
      <c r="F62" s="306">
        <v>50</v>
      </c>
      <c r="G62" s="306">
        <v>50</v>
      </c>
      <c r="H62" s="206">
        <f>D62+E62+F62+G62</f>
        <v>200</v>
      </c>
      <c r="I62" s="300"/>
      <c r="J62" s="308"/>
    </row>
    <row r="63" spans="1:10" ht="15.75">
      <c r="A63" s="349" t="s">
        <v>72</v>
      </c>
      <c r="B63" s="350"/>
      <c r="C63" s="350"/>
      <c r="D63" s="351"/>
      <c r="E63" s="210"/>
      <c r="F63" s="210"/>
      <c r="G63" s="210"/>
      <c r="H63" s="318"/>
      <c r="I63" s="309"/>
      <c r="J63" s="308"/>
    </row>
    <row r="64" spans="1:10" ht="12.75">
      <c r="A64" s="15"/>
      <c r="B64" s="15"/>
      <c r="C64" s="15"/>
      <c r="D64" s="16"/>
      <c r="E64" s="16"/>
      <c r="F64" s="16"/>
      <c r="G64" s="16"/>
      <c r="H64" s="16"/>
      <c r="I64" s="150"/>
      <c r="J64" s="308"/>
    </row>
    <row r="65" spans="1:15" ht="47.25">
      <c r="A65" s="15"/>
      <c r="B65" s="15"/>
      <c r="C65" s="186" t="s">
        <v>589</v>
      </c>
      <c r="D65" s="16"/>
      <c r="E65" s="317"/>
      <c r="F65" s="346" t="s">
        <v>562</v>
      </c>
      <c r="G65" s="346"/>
      <c r="I65" s="3"/>
      <c r="J65" s="209"/>
      <c r="K65" s="209"/>
      <c r="N65" s="209"/>
      <c r="O65" s="3"/>
    </row>
    <row r="66" spans="1:15" ht="15.75">
      <c r="A66" s="15"/>
      <c r="B66" s="15"/>
      <c r="C66" s="186"/>
      <c r="D66" s="16"/>
      <c r="E66" s="317"/>
      <c r="F66" s="186"/>
      <c r="G66" s="209"/>
      <c r="I66" s="3"/>
      <c r="J66" s="209"/>
      <c r="K66" s="209"/>
      <c r="N66" s="209"/>
      <c r="O66" s="3"/>
    </row>
    <row r="67" spans="1:15" ht="15.75">
      <c r="A67" s="15"/>
      <c r="B67" s="15"/>
      <c r="C67" s="186" t="s">
        <v>390</v>
      </c>
      <c r="D67" s="16"/>
      <c r="E67" s="317"/>
      <c r="F67" s="186" t="s">
        <v>393</v>
      </c>
      <c r="G67" s="209"/>
      <c r="I67" s="3"/>
      <c r="J67" s="209"/>
      <c r="K67" s="209"/>
      <c r="N67" s="209"/>
      <c r="O67" s="3"/>
    </row>
    <row r="68" spans="1:15" ht="15.75">
      <c r="A68" s="15"/>
      <c r="B68" s="15"/>
      <c r="C68" s="186"/>
      <c r="D68" s="16"/>
      <c r="E68" s="317"/>
      <c r="F68" s="186"/>
      <c r="G68" s="209"/>
      <c r="I68" s="3"/>
      <c r="J68" s="209"/>
      <c r="K68" s="209"/>
      <c r="N68" s="209"/>
      <c r="O68" s="3"/>
    </row>
    <row r="69" spans="1:15" ht="15.75">
      <c r="A69" s="15"/>
      <c r="B69" s="15"/>
      <c r="C69" s="186" t="s">
        <v>392</v>
      </c>
      <c r="D69" s="16"/>
      <c r="E69" s="317"/>
      <c r="F69" s="186" t="s">
        <v>393</v>
      </c>
      <c r="G69" s="209"/>
      <c r="I69" s="3"/>
      <c r="J69" s="209"/>
      <c r="K69" s="209"/>
      <c r="N69" s="209"/>
      <c r="O69" s="3"/>
    </row>
    <row r="70" spans="1:15" ht="15.75">
      <c r="A70" s="15"/>
      <c r="B70" s="15"/>
      <c r="C70" s="186"/>
      <c r="D70" s="16"/>
      <c r="E70" s="317"/>
      <c r="F70" s="186"/>
      <c r="G70" s="209"/>
      <c r="I70" s="3"/>
      <c r="J70" s="209"/>
      <c r="K70" s="209"/>
      <c r="N70" s="209"/>
      <c r="O70" s="3"/>
    </row>
    <row r="71" spans="1:15" ht="15.75">
      <c r="A71" s="15"/>
      <c r="B71" s="15"/>
      <c r="C71" s="186" t="s">
        <v>394</v>
      </c>
      <c r="D71" s="16"/>
      <c r="E71" s="317"/>
      <c r="F71" s="186" t="s">
        <v>395</v>
      </c>
      <c r="G71" s="209"/>
      <c r="I71" s="3"/>
      <c r="J71" s="209"/>
      <c r="K71" s="209"/>
      <c r="N71" s="209"/>
      <c r="O71" s="3"/>
    </row>
    <row r="72" spans="1:15" ht="15.75">
      <c r="A72" s="15"/>
      <c r="B72" s="15"/>
      <c r="C72" s="186"/>
      <c r="D72" s="16"/>
      <c r="E72" s="317"/>
      <c r="F72" s="186"/>
      <c r="G72" s="209"/>
      <c r="I72" s="3"/>
      <c r="J72" s="209"/>
      <c r="K72" s="209"/>
      <c r="N72" s="209"/>
      <c r="O72" s="3"/>
    </row>
    <row r="73" spans="1:15" ht="15.75">
      <c r="A73" s="15"/>
      <c r="B73" s="15"/>
      <c r="C73" s="186" t="s">
        <v>411</v>
      </c>
      <c r="D73" s="16"/>
      <c r="E73" s="317"/>
      <c r="F73" s="186" t="s">
        <v>412</v>
      </c>
      <c r="G73" s="209"/>
      <c r="I73" s="3"/>
      <c r="J73" s="209"/>
      <c r="K73" s="209"/>
      <c r="N73" s="209"/>
      <c r="O73" s="3"/>
    </row>
    <row r="74" spans="1:9" ht="12.75">
      <c r="A74" s="15"/>
      <c r="B74" s="15"/>
      <c r="C74" s="15"/>
      <c r="D74" s="16"/>
      <c r="E74" s="16"/>
      <c r="F74" s="15"/>
      <c r="G74" s="15"/>
      <c r="I74" s="15"/>
    </row>
    <row r="75" spans="1:9" ht="15.75">
      <c r="A75" s="15"/>
      <c r="B75" s="15"/>
      <c r="C75" s="186" t="s">
        <v>401</v>
      </c>
      <c r="D75" s="16"/>
      <c r="E75" s="317"/>
      <c r="F75" s="186" t="s">
        <v>402</v>
      </c>
      <c r="G75" s="209"/>
      <c r="I75" s="15"/>
    </row>
    <row r="76" spans="1:9" ht="12.75">
      <c r="A76" s="15"/>
      <c r="B76" s="15"/>
      <c r="C76" s="15"/>
      <c r="D76" s="16"/>
      <c r="E76" s="16"/>
      <c r="F76" s="16"/>
      <c r="G76" s="16"/>
      <c r="H76" s="16"/>
      <c r="I76" s="15"/>
    </row>
    <row r="77" spans="1:9" ht="12.75">
      <c r="A77" s="15"/>
      <c r="B77" s="15"/>
      <c r="C77" s="15"/>
      <c r="D77" s="16"/>
      <c r="E77" s="16"/>
      <c r="F77" s="16"/>
      <c r="G77" s="16"/>
      <c r="H77" s="16"/>
      <c r="I77" s="15"/>
    </row>
    <row r="78" spans="1:9" ht="12.75">
      <c r="A78" s="15"/>
      <c r="B78" s="15"/>
      <c r="C78" s="15"/>
      <c r="D78" s="16"/>
      <c r="E78" s="16"/>
      <c r="F78" s="16"/>
      <c r="G78" s="16"/>
      <c r="H78" s="16"/>
      <c r="I78" s="15"/>
    </row>
    <row r="79" spans="1:9" ht="12.75">
      <c r="A79" s="15"/>
      <c r="B79" s="15"/>
      <c r="C79" s="15"/>
      <c r="D79" s="16"/>
      <c r="E79" s="16"/>
      <c r="F79" s="16"/>
      <c r="G79" s="16"/>
      <c r="H79" s="16"/>
      <c r="I79" s="15"/>
    </row>
    <row r="80" spans="1:9" ht="12.75">
      <c r="A80" s="15"/>
      <c r="B80" s="15"/>
      <c r="C80" s="15"/>
      <c r="D80" s="16"/>
      <c r="E80" s="16"/>
      <c r="F80" s="16"/>
      <c r="G80" s="16"/>
      <c r="H80" s="16"/>
      <c r="I80" s="15"/>
    </row>
    <row r="81" spans="1:9" ht="12.75">
      <c r="A81" s="15"/>
      <c r="B81" s="15"/>
      <c r="C81" s="15"/>
      <c r="D81" s="16"/>
      <c r="E81" s="16"/>
      <c r="F81" s="16"/>
      <c r="G81" s="16"/>
      <c r="H81" s="16"/>
      <c r="I81" s="15"/>
    </row>
    <row r="82" spans="1:9" ht="12.75">
      <c r="A82" s="15"/>
      <c r="B82" s="15"/>
      <c r="C82" s="15"/>
      <c r="D82" s="16"/>
      <c r="E82" s="16"/>
      <c r="F82" s="16"/>
      <c r="G82" s="16"/>
      <c r="H82" s="16"/>
      <c r="I82" s="15"/>
    </row>
    <row r="83" spans="1:9" ht="12.75">
      <c r="A83" s="15"/>
      <c r="B83" s="15"/>
      <c r="C83" s="15"/>
      <c r="D83" s="16"/>
      <c r="E83" s="16"/>
      <c r="F83" s="16"/>
      <c r="G83" s="16"/>
      <c r="H83" s="16"/>
      <c r="I83" s="15"/>
    </row>
    <row r="84" spans="1:9" ht="12.75">
      <c r="A84" s="15"/>
      <c r="B84" s="15"/>
      <c r="C84" s="15"/>
      <c r="D84" s="16"/>
      <c r="E84" s="16"/>
      <c r="F84" s="16"/>
      <c r="G84" s="16"/>
      <c r="H84" s="16"/>
      <c r="I84" s="15"/>
    </row>
    <row r="85" spans="1:9" ht="12.75">
      <c r="A85" s="15"/>
      <c r="B85" s="15"/>
      <c r="C85" s="15"/>
      <c r="D85" s="16"/>
      <c r="E85" s="16"/>
      <c r="F85" s="16"/>
      <c r="G85" s="16"/>
      <c r="H85" s="16"/>
      <c r="I85" s="15"/>
    </row>
    <row r="86" spans="1:9" ht="12.75">
      <c r="A86" s="15"/>
      <c r="B86" s="15"/>
      <c r="C86" s="15"/>
      <c r="D86" s="16"/>
      <c r="E86" s="16"/>
      <c r="F86" s="16"/>
      <c r="G86" s="16"/>
      <c r="H86" s="16"/>
      <c r="I86" s="15"/>
    </row>
    <row r="87" spans="1:9" ht="12.75">
      <c r="A87" s="15"/>
      <c r="B87" s="15"/>
      <c r="C87" s="15"/>
      <c r="D87" s="16"/>
      <c r="E87" s="16"/>
      <c r="F87" s="16"/>
      <c r="G87" s="16"/>
      <c r="H87" s="16"/>
      <c r="I87" s="15"/>
    </row>
    <row r="88" spans="1:9" ht="12.75">
      <c r="A88" s="15"/>
      <c r="B88" s="15"/>
      <c r="C88" s="15"/>
      <c r="D88" s="16"/>
      <c r="E88" s="16"/>
      <c r="F88" s="16"/>
      <c r="G88" s="16"/>
      <c r="H88" s="16"/>
      <c r="I88" s="15"/>
    </row>
    <row r="89" spans="1:9" ht="12.75">
      <c r="A89" s="15"/>
      <c r="B89" s="15"/>
      <c r="C89" s="15"/>
      <c r="D89" s="16"/>
      <c r="E89" s="16"/>
      <c r="F89" s="16"/>
      <c r="G89" s="16"/>
      <c r="H89" s="16"/>
      <c r="I89" s="15"/>
    </row>
    <row r="90" spans="1:9" ht="12.75">
      <c r="A90" s="15"/>
      <c r="B90" s="15"/>
      <c r="C90" s="15"/>
      <c r="D90" s="16"/>
      <c r="E90" s="16"/>
      <c r="F90" s="16"/>
      <c r="G90" s="16"/>
      <c r="H90" s="16"/>
      <c r="I90" s="15"/>
    </row>
    <row r="91" spans="1:9" ht="12.75">
      <c r="A91" s="15"/>
      <c r="B91" s="15"/>
      <c r="C91" s="15"/>
      <c r="D91" s="16"/>
      <c r="E91" s="16"/>
      <c r="F91" s="16"/>
      <c r="G91" s="16"/>
      <c r="H91" s="16"/>
      <c r="I91" s="15"/>
    </row>
    <row r="92" spans="1:9" ht="12.75">
      <c r="A92" s="15"/>
      <c r="B92" s="15"/>
      <c r="C92" s="15"/>
      <c r="D92" s="16"/>
      <c r="E92" s="16"/>
      <c r="F92" s="16"/>
      <c r="G92" s="16"/>
      <c r="H92" s="16"/>
      <c r="I92" s="15"/>
    </row>
    <row r="93" spans="1:9" ht="12.75">
      <c r="A93" s="15"/>
      <c r="B93" s="15"/>
      <c r="C93" s="15"/>
      <c r="D93" s="16"/>
      <c r="E93" s="16"/>
      <c r="F93" s="16"/>
      <c r="G93" s="16"/>
      <c r="H93" s="16"/>
      <c r="I93" s="15"/>
    </row>
    <row r="94" spans="1:9" ht="12.75">
      <c r="A94" s="15"/>
      <c r="B94" s="15"/>
      <c r="C94" s="15"/>
      <c r="D94" s="16"/>
      <c r="E94" s="16"/>
      <c r="F94" s="16"/>
      <c r="G94" s="16"/>
      <c r="H94" s="16"/>
      <c r="I94" s="15"/>
    </row>
    <row r="95" spans="1:9" ht="12.75">
      <c r="A95" s="15"/>
      <c r="B95" s="15"/>
      <c r="C95" s="15"/>
      <c r="D95" s="16"/>
      <c r="E95" s="16"/>
      <c r="F95" s="16"/>
      <c r="G95" s="16"/>
      <c r="H95" s="16"/>
      <c r="I95" s="15"/>
    </row>
    <row r="96" spans="1:9" ht="12.75">
      <c r="A96" s="15"/>
      <c r="B96" s="15"/>
      <c r="C96" s="15"/>
      <c r="D96" s="16"/>
      <c r="E96" s="16"/>
      <c r="F96" s="16"/>
      <c r="G96" s="16"/>
      <c r="H96" s="16"/>
      <c r="I96" s="15"/>
    </row>
    <row r="97" spans="1:9" ht="12.75">
      <c r="A97" s="15"/>
      <c r="B97" s="15"/>
      <c r="C97" s="15"/>
      <c r="D97" s="16"/>
      <c r="E97" s="16"/>
      <c r="F97" s="16"/>
      <c r="G97" s="16"/>
      <c r="H97" s="16"/>
      <c r="I97" s="15"/>
    </row>
    <row r="98" spans="1:9" ht="12.75">
      <c r="A98" s="15"/>
      <c r="B98" s="15"/>
      <c r="C98" s="15"/>
      <c r="D98" s="16"/>
      <c r="E98" s="16"/>
      <c r="F98" s="16"/>
      <c r="G98" s="16"/>
      <c r="H98" s="16"/>
      <c r="I98" s="15"/>
    </row>
    <row r="99" spans="1:9" ht="12.75">
      <c r="A99" s="15"/>
      <c r="B99" s="15"/>
      <c r="C99" s="15"/>
      <c r="D99" s="16"/>
      <c r="E99" s="16"/>
      <c r="F99" s="16"/>
      <c r="G99" s="16"/>
      <c r="H99" s="16"/>
      <c r="I99" s="15"/>
    </row>
    <row r="100" spans="1:9" ht="12.75">
      <c r="A100" s="15"/>
      <c r="B100" s="15"/>
      <c r="C100" s="15"/>
      <c r="D100" s="16"/>
      <c r="E100" s="16"/>
      <c r="F100" s="16"/>
      <c r="G100" s="16"/>
      <c r="H100" s="16"/>
      <c r="I100" s="15"/>
    </row>
    <row r="101" spans="1:9" ht="12.75">
      <c r="A101" s="15"/>
      <c r="B101" s="15"/>
      <c r="C101" s="15"/>
      <c r="D101" s="16"/>
      <c r="E101" s="16"/>
      <c r="F101" s="16"/>
      <c r="G101" s="16"/>
      <c r="H101" s="16"/>
      <c r="I101" s="15"/>
    </row>
    <row r="102" spans="1:9" ht="12.75">
      <c r="A102" s="15"/>
      <c r="B102" s="15"/>
      <c r="C102" s="15"/>
      <c r="D102" s="16"/>
      <c r="E102" s="16"/>
      <c r="F102" s="16"/>
      <c r="G102" s="16"/>
      <c r="H102" s="16"/>
      <c r="I102" s="15"/>
    </row>
    <row r="103" spans="1:9" ht="12.75">
      <c r="A103" s="15"/>
      <c r="B103" s="15"/>
      <c r="C103" s="15"/>
      <c r="D103" s="16"/>
      <c r="E103" s="16"/>
      <c r="F103" s="16"/>
      <c r="G103" s="16"/>
      <c r="H103" s="16"/>
      <c r="I103" s="15"/>
    </row>
    <row r="104" spans="1:9" ht="12.75">
      <c r="A104" s="15"/>
      <c r="B104" s="15"/>
      <c r="C104" s="15"/>
      <c r="D104" s="16"/>
      <c r="E104" s="16"/>
      <c r="F104" s="16"/>
      <c r="G104" s="16"/>
      <c r="H104" s="16"/>
      <c r="I104" s="15"/>
    </row>
    <row r="105" spans="1:9" ht="12.75">
      <c r="A105" s="15"/>
      <c r="B105" s="15"/>
      <c r="C105" s="15"/>
      <c r="D105" s="16"/>
      <c r="E105" s="16"/>
      <c r="F105" s="16"/>
      <c r="G105" s="16"/>
      <c r="H105" s="16"/>
      <c r="I105" s="15"/>
    </row>
    <row r="106" spans="1:9" ht="12.75">
      <c r="A106" s="15"/>
      <c r="B106" s="15"/>
      <c r="C106" s="15"/>
      <c r="D106" s="16"/>
      <c r="E106" s="16"/>
      <c r="F106" s="16"/>
      <c r="G106" s="16"/>
      <c r="H106" s="16"/>
      <c r="I106" s="15"/>
    </row>
    <row r="107" spans="1:9" ht="12.75">
      <c r="A107" s="15"/>
      <c r="B107" s="15"/>
      <c r="C107" s="15"/>
      <c r="D107" s="16"/>
      <c r="E107" s="16"/>
      <c r="F107" s="16"/>
      <c r="G107" s="16"/>
      <c r="H107" s="16"/>
      <c r="I107" s="15"/>
    </row>
    <row r="108" spans="1:9" ht="12.75">
      <c r="A108" s="15"/>
      <c r="B108" s="15"/>
      <c r="C108" s="15"/>
      <c r="D108" s="16"/>
      <c r="E108" s="16"/>
      <c r="F108" s="16"/>
      <c r="G108" s="16"/>
      <c r="H108" s="16"/>
      <c r="I108" s="15"/>
    </row>
    <row r="109" spans="1:9" ht="12.75">
      <c r="A109" s="15"/>
      <c r="B109" s="15"/>
      <c r="C109" s="15"/>
      <c r="D109" s="16"/>
      <c r="E109" s="16"/>
      <c r="F109" s="16"/>
      <c r="G109" s="16"/>
      <c r="H109" s="16"/>
      <c r="I109" s="15"/>
    </row>
    <row r="110" spans="1:9" ht="12.75">
      <c r="A110" s="15"/>
      <c r="B110" s="15"/>
      <c r="C110" s="15"/>
      <c r="D110" s="16"/>
      <c r="E110" s="16"/>
      <c r="F110" s="16"/>
      <c r="G110" s="16"/>
      <c r="H110" s="16"/>
      <c r="I110" s="15"/>
    </row>
    <row r="111" spans="1:9" ht="12.75">
      <c r="A111" s="15"/>
      <c r="B111" s="15"/>
      <c r="C111" s="15"/>
      <c r="D111" s="16"/>
      <c r="E111" s="16"/>
      <c r="F111" s="16"/>
      <c r="G111" s="16"/>
      <c r="H111" s="16"/>
      <c r="I111" s="15"/>
    </row>
    <row r="112" spans="1:9" ht="12.75">
      <c r="A112" s="15"/>
      <c r="B112" s="15"/>
      <c r="C112" s="15"/>
      <c r="D112" s="16"/>
      <c r="E112" s="16"/>
      <c r="F112" s="16"/>
      <c r="G112" s="16"/>
      <c r="H112" s="16"/>
      <c r="I112" s="15"/>
    </row>
    <row r="113" ht="15.75">
      <c r="A113" s="17" t="s">
        <v>73</v>
      </c>
    </row>
    <row r="114" ht="15.75">
      <c r="A114" s="17"/>
    </row>
    <row r="115" ht="15.75">
      <c r="A115" s="17" t="s">
        <v>74</v>
      </c>
    </row>
    <row r="116" ht="15.75">
      <c r="A116" s="17"/>
    </row>
    <row r="117" ht="15.75">
      <c r="A117" s="17" t="s">
        <v>75</v>
      </c>
    </row>
    <row r="118" ht="15.75">
      <c r="A118" s="18" t="s">
        <v>111</v>
      </c>
    </row>
    <row r="119" ht="16.5" thickBot="1">
      <c r="A119" s="17" t="s">
        <v>76</v>
      </c>
    </row>
    <row r="120" spans="1:8" ht="16.5" customHeight="1" thickBot="1">
      <c r="A120" s="19"/>
      <c r="B120" s="20" t="s">
        <v>77</v>
      </c>
      <c r="C120" s="21" t="s">
        <v>78</v>
      </c>
      <c r="D120" s="311"/>
      <c r="E120" s="311"/>
      <c r="F120" s="311"/>
      <c r="G120" s="311"/>
      <c r="H120" s="311"/>
    </row>
    <row r="121" spans="1:8" ht="15.75">
      <c r="A121" s="22" t="s">
        <v>48</v>
      </c>
      <c r="B121" s="23" t="s">
        <v>79</v>
      </c>
      <c r="C121" s="24" t="s">
        <v>77</v>
      </c>
      <c r="D121" s="312"/>
      <c r="E121" s="312"/>
      <c r="F121" s="312"/>
      <c r="G121" s="312"/>
      <c r="H121" s="25"/>
    </row>
    <row r="122" spans="1:8" ht="47.25">
      <c r="A122" s="196"/>
      <c r="B122" s="23" t="s">
        <v>80</v>
      </c>
      <c r="C122" s="26" t="s">
        <v>81</v>
      </c>
      <c r="D122" s="313"/>
      <c r="E122" s="313"/>
      <c r="F122" s="313"/>
      <c r="G122" s="313"/>
      <c r="H122" s="27"/>
    </row>
    <row r="123" spans="1:8" ht="13.5" thickBot="1">
      <c r="A123" s="196"/>
      <c r="B123" s="197"/>
      <c r="C123" s="198"/>
      <c r="D123" s="314"/>
      <c r="E123" s="314"/>
      <c r="F123" s="314"/>
      <c r="G123" s="314"/>
      <c r="H123" s="200"/>
    </row>
    <row r="124" spans="1:8" ht="16.5" thickBot="1">
      <c r="A124" s="201"/>
      <c r="B124" s="199"/>
      <c r="C124" s="28"/>
      <c r="D124" s="315"/>
      <c r="E124" s="315"/>
      <c r="F124" s="315"/>
      <c r="G124" s="315"/>
      <c r="H124" s="29"/>
    </row>
    <row r="125" spans="1:8" ht="12.75">
      <c r="A125" s="15"/>
      <c r="B125" s="15"/>
      <c r="C125" s="15"/>
      <c r="D125" s="16"/>
      <c r="E125" s="16"/>
      <c r="F125" s="16"/>
      <c r="G125" s="16"/>
      <c r="H125" s="16"/>
    </row>
    <row r="126" ht="16.5" thickBot="1">
      <c r="A126" s="18" t="s">
        <v>82</v>
      </c>
    </row>
    <row r="127" spans="1:8" ht="16.5" thickBot="1">
      <c r="A127" s="30">
        <v>1</v>
      </c>
      <c r="B127" s="31" t="s">
        <v>83</v>
      </c>
      <c r="C127" s="31">
        <v>7500000</v>
      </c>
      <c r="D127" s="32"/>
      <c r="E127" s="32"/>
      <c r="F127" s="32"/>
      <c r="G127" s="32"/>
      <c r="H127" s="32">
        <v>90</v>
      </c>
    </row>
    <row r="128" spans="1:8" ht="16.5" thickBot="1">
      <c r="A128" s="33">
        <v>2</v>
      </c>
      <c r="B128" s="34" t="s">
        <v>84</v>
      </c>
      <c r="C128" s="34">
        <v>2400000</v>
      </c>
      <c r="D128" s="35"/>
      <c r="E128" s="35"/>
      <c r="F128" s="35"/>
      <c r="G128" s="35"/>
      <c r="H128" s="35">
        <v>50</v>
      </c>
    </row>
    <row r="129" spans="1:8" ht="16.5" thickBot="1">
      <c r="A129" s="33">
        <v>3</v>
      </c>
      <c r="B129" s="36" t="s">
        <v>85</v>
      </c>
      <c r="C129" s="36">
        <v>1000000</v>
      </c>
      <c r="D129" s="37"/>
      <c r="E129" s="37"/>
      <c r="F129" s="37"/>
      <c r="G129" s="37"/>
      <c r="H129" s="37">
        <v>50</v>
      </c>
    </row>
    <row r="130" spans="1:8" ht="16.5" thickBot="1">
      <c r="A130" s="33">
        <v>4</v>
      </c>
      <c r="B130" s="36" t="s">
        <v>86</v>
      </c>
      <c r="C130" s="36">
        <v>700000</v>
      </c>
      <c r="D130" s="37"/>
      <c r="E130" s="37"/>
      <c r="F130" s="37"/>
      <c r="G130" s="37"/>
      <c r="H130" s="37">
        <v>50</v>
      </c>
    </row>
    <row r="131" spans="1:8" ht="16.5" thickBot="1">
      <c r="A131" s="33">
        <v>5</v>
      </c>
      <c r="B131" s="36" t="s">
        <v>87</v>
      </c>
      <c r="C131" s="36">
        <v>900000</v>
      </c>
      <c r="D131" s="37"/>
      <c r="E131" s="37"/>
      <c r="F131" s="37"/>
      <c r="G131" s="37"/>
      <c r="H131" s="37">
        <v>50</v>
      </c>
    </row>
    <row r="132" spans="1:8" ht="16.5" thickBot="1">
      <c r="A132" s="33">
        <v>6</v>
      </c>
      <c r="B132" s="36" t="s">
        <v>88</v>
      </c>
      <c r="C132" s="36">
        <v>600000</v>
      </c>
      <c r="D132" s="37"/>
      <c r="E132" s="37"/>
      <c r="F132" s="37"/>
      <c r="G132" s="37"/>
      <c r="H132" s="37">
        <v>50</v>
      </c>
    </row>
    <row r="133" spans="1:8" ht="16.5" thickBot="1">
      <c r="A133" s="33">
        <v>7</v>
      </c>
      <c r="B133" s="36" t="s">
        <v>30</v>
      </c>
      <c r="C133" s="36">
        <v>950000</v>
      </c>
      <c r="D133" s="37"/>
      <c r="E133" s="37"/>
      <c r="F133" s="37"/>
      <c r="G133" s="37"/>
      <c r="H133" s="37">
        <v>50</v>
      </c>
    </row>
    <row r="134" spans="1:8" ht="15.75">
      <c r="A134" s="19">
        <v>8</v>
      </c>
      <c r="B134" s="38" t="s">
        <v>89</v>
      </c>
      <c r="C134" s="39">
        <v>150000</v>
      </c>
      <c r="D134" s="40"/>
      <c r="E134" s="40"/>
      <c r="F134" s="40"/>
      <c r="G134" s="40"/>
      <c r="H134" s="40">
        <v>30</v>
      </c>
    </row>
    <row r="135" spans="1:8" ht="16.5" thickBot="1">
      <c r="A135" s="33"/>
      <c r="B135" s="36" t="s">
        <v>90</v>
      </c>
      <c r="C135" s="41"/>
      <c r="D135" s="42"/>
      <c r="E135" s="42"/>
      <c r="F135" s="42"/>
      <c r="G135" s="42"/>
      <c r="H135" s="42"/>
    </row>
    <row r="136" spans="1:8" ht="16.5" thickBot="1">
      <c r="A136" s="33">
        <v>9</v>
      </c>
      <c r="B136" s="36" t="s">
        <v>91</v>
      </c>
      <c r="C136" s="36">
        <v>8000000</v>
      </c>
      <c r="D136" s="37"/>
      <c r="E136" s="37"/>
      <c r="F136" s="37"/>
      <c r="G136" s="37"/>
      <c r="H136" s="37">
        <v>30</v>
      </c>
    </row>
    <row r="137" spans="1:8" ht="15.75">
      <c r="A137" s="19">
        <v>10</v>
      </c>
      <c r="B137" s="38" t="s">
        <v>92</v>
      </c>
      <c r="C137" s="39">
        <v>90000</v>
      </c>
      <c r="D137" s="40"/>
      <c r="E137" s="40"/>
      <c r="F137" s="40"/>
      <c r="G137" s="40"/>
      <c r="H137" s="43">
        <v>1800</v>
      </c>
    </row>
    <row r="138" spans="1:8" ht="16.5" thickBot="1">
      <c r="A138" s="33"/>
      <c r="B138" s="36" t="s">
        <v>93</v>
      </c>
      <c r="C138" s="41"/>
      <c r="D138" s="42"/>
      <c r="E138" s="42"/>
      <c r="F138" s="42"/>
      <c r="G138" s="42"/>
      <c r="H138" s="44"/>
    </row>
    <row r="139" spans="1:8" ht="16.5" thickBot="1">
      <c r="A139" s="33">
        <v>11</v>
      </c>
      <c r="B139" s="36" t="s">
        <v>54</v>
      </c>
      <c r="C139" s="36">
        <v>150000</v>
      </c>
      <c r="D139" s="37"/>
      <c r="E139" s="37"/>
      <c r="F139" s="37"/>
      <c r="G139" s="37"/>
      <c r="H139" s="45">
        <v>50</v>
      </c>
    </row>
    <row r="140" spans="1:8" ht="16.5" thickBot="1">
      <c r="A140" s="33">
        <v>12</v>
      </c>
      <c r="B140" s="36" t="s">
        <v>55</v>
      </c>
      <c r="C140" s="36">
        <v>200000</v>
      </c>
      <c r="D140" s="37"/>
      <c r="E140" s="37"/>
      <c r="F140" s="37"/>
      <c r="G140" s="37"/>
      <c r="H140" s="37">
        <v>50</v>
      </c>
    </row>
    <row r="141" spans="1:8" ht="16.5" thickBot="1">
      <c r="A141" s="33">
        <v>13</v>
      </c>
      <c r="B141" s="36" t="s">
        <v>56</v>
      </c>
      <c r="C141" s="36">
        <v>1200000</v>
      </c>
      <c r="D141" s="37"/>
      <c r="E141" s="37"/>
      <c r="F141" s="37"/>
      <c r="G141" s="37"/>
      <c r="H141" s="37">
        <v>25</v>
      </c>
    </row>
    <row r="142" spans="1:8" ht="16.5" thickBot="1">
      <c r="A142" s="33">
        <v>14</v>
      </c>
      <c r="B142" s="36" t="s">
        <v>58</v>
      </c>
      <c r="C142" s="36">
        <v>1125700</v>
      </c>
      <c r="D142" s="37"/>
      <c r="E142" s="37"/>
      <c r="F142" s="37"/>
      <c r="G142" s="37"/>
      <c r="H142" s="37">
        <v>25</v>
      </c>
    </row>
    <row r="143" spans="1:8" ht="16.5" thickBot="1">
      <c r="A143" s="33">
        <v>15</v>
      </c>
      <c r="B143" s="36" t="s">
        <v>94</v>
      </c>
      <c r="C143" s="36">
        <v>6778</v>
      </c>
      <c r="D143" s="37"/>
      <c r="E143" s="37"/>
      <c r="F143" s="37"/>
      <c r="G143" s="37"/>
      <c r="H143" s="37">
        <v>250</v>
      </c>
    </row>
    <row r="144" spans="1:8" ht="16.5" thickBot="1">
      <c r="A144" s="33">
        <v>16</v>
      </c>
      <c r="B144" s="36" t="s">
        <v>59</v>
      </c>
      <c r="C144" s="36">
        <v>5700</v>
      </c>
      <c r="D144" s="37"/>
      <c r="E144" s="37"/>
      <c r="F144" s="37"/>
      <c r="G144" s="37"/>
      <c r="H144" s="37">
        <v>25</v>
      </c>
    </row>
    <row r="145" spans="1:8" ht="15.75">
      <c r="A145" s="22">
        <v>17</v>
      </c>
      <c r="B145" s="38" t="s">
        <v>60</v>
      </c>
      <c r="C145" s="38">
        <v>5700</v>
      </c>
      <c r="D145" s="46"/>
      <c r="E145" s="46"/>
      <c r="F145" s="46"/>
      <c r="G145" s="46"/>
      <c r="H145" s="46">
        <v>25</v>
      </c>
    </row>
    <row r="146" spans="1:8" ht="12.75">
      <c r="A146" s="15"/>
      <c r="B146" s="15"/>
      <c r="C146" s="15"/>
      <c r="D146" s="16"/>
      <c r="E146" s="16"/>
      <c r="F146" s="16"/>
      <c r="G146" s="16"/>
      <c r="H146" s="16"/>
    </row>
    <row r="147" ht="26.25" thickBot="1">
      <c r="A147" s="47" t="s">
        <v>95</v>
      </c>
    </row>
    <row r="148" spans="1:8" ht="26.25" thickBot="1">
      <c r="A148" s="30">
        <v>16</v>
      </c>
      <c r="B148" s="48" t="s">
        <v>96</v>
      </c>
      <c r="C148" s="49" t="s">
        <v>97</v>
      </c>
      <c r="D148" s="50"/>
      <c r="E148" s="50"/>
      <c r="F148" s="50"/>
      <c r="G148" s="50"/>
      <c r="H148" s="50">
        <v>9</v>
      </c>
    </row>
    <row r="149" spans="1:8" ht="16.5" thickBot="1">
      <c r="A149" s="33">
        <v>17</v>
      </c>
      <c r="B149" s="51" t="s">
        <v>98</v>
      </c>
      <c r="C149" s="52" t="s">
        <v>99</v>
      </c>
      <c r="D149" s="53"/>
      <c r="E149" s="53"/>
      <c r="F149" s="53"/>
      <c r="G149" s="53"/>
      <c r="H149" s="53">
        <v>9</v>
      </c>
    </row>
    <row r="150" spans="1:8" ht="16.5" thickBot="1">
      <c r="A150" s="33">
        <v>18</v>
      </c>
      <c r="B150" s="51" t="s">
        <v>100</v>
      </c>
      <c r="C150" s="55">
        <v>740352</v>
      </c>
      <c r="D150" s="54"/>
      <c r="E150" s="54"/>
      <c r="F150" s="54"/>
      <c r="G150" s="54"/>
      <c r="H150" s="53">
        <v>3</v>
      </c>
    </row>
    <row r="151" spans="1:8" ht="16.5" thickBot="1">
      <c r="A151" s="33">
        <v>19</v>
      </c>
      <c r="B151" s="51" t="s">
        <v>101</v>
      </c>
      <c r="C151" s="52">
        <v>7500000</v>
      </c>
      <c r="D151" s="53"/>
      <c r="E151" s="53"/>
      <c r="F151" s="53"/>
      <c r="G151" s="53"/>
      <c r="H151" s="53">
        <v>3</v>
      </c>
    </row>
    <row r="152" spans="1:8" ht="16.5" thickBot="1">
      <c r="A152" s="33">
        <v>20</v>
      </c>
      <c r="B152" s="51" t="s">
        <v>102</v>
      </c>
      <c r="C152" s="52">
        <v>7800000</v>
      </c>
      <c r="D152" s="53"/>
      <c r="E152" s="53"/>
      <c r="F152" s="53"/>
      <c r="G152" s="53"/>
      <c r="H152" s="53">
        <v>3</v>
      </c>
    </row>
    <row r="153" spans="1:8" ht="16.5" thickBot="1">
      <c r="A153" s="33">
        <v>21</v>
      </c>
      <c r="B153" s="51" t="s">
        <v>103</v>
      </c>
      <c r="C153" s="52">
        <v>1904000</v>
      </c>
      <c r="D153" s="53"/>
      <c r="E153" s="53"/>
      <c r="F153" s="53"/>
      <c r="G153" s="53"/>
      <c r="H153" s="53">
        <v>1.5</v>
      </c>
    </row>
    <row r="154" spans="1:8" ht="16.5" thickBot="1">
      <c r="A154" s="33">
        <v>22</v>
      </c>
      <c r="B154" s="51" t="s">
        <v>63</v>
      </c>
      <c r="C154" s="52">
        <v>7521739.12</v>
      </c>
      <c r="D154" s="53"/>
      <c r="E154" s="53"/>
      <c r="F154" s="53"/>
      <c r="G154" s="53"/>
      <c r="H154" s="53">
        <v>600</v>
      </c>
    </row>
    <row r="155" spans="1:8" ht="16.5" thickBot="1">
      <c r="A155" s="33">
        <v>23</v>
      </c>
      <c r="B155" s="51" t="s">
        <v>104</v>
      </c>
      <c r="C155" s="52">
        <v>18000</v>
      </c>
      <c r="D155" s="53"/>
      <c r="E155" s="53"/>
      <c r="F155" s="53"/>
      <c r="G155" s="53"/>
      <c r="H155" s="53">
        <v>30</v>
      </c>
    </row>
    <row r="156" spans="1:8" ht="16.5" thickBot="1">
      <c r="A156" s="33">
        <v>24</v>
      </c>
      <c r="B156" s="51" t="s">
        <v>105</v>
      </c>
      <c r="C156" s="52">
        <v>4700000</v>
      </c>
      <c r="D156" s="53"/>
      <c r="E156" s="53"/>
      <c r="F156" s="53"/>
      <c r="G156" s="53"/>
      <c r="H156" s="53">
        <v>1</v>
      </c>
    </row>
    <row r="157" spans="1:8" ht="16.5" thickBot="1">
      <c r="A157" s="33">
        <v>25</v>
      </c>
      <c r="B157" s="51" t="s">
        <v>106</v>
      </c>
      <c r="C157" s="52" t="s">
        <v>107</v>
      </c>
      <c r="D157" s="53"/>
      <c r="E157" s="53"/>
      <c r="F157" s="53"/>
      <c r="G157" s="53"/>
      <c r="H157" s="53">
        <v>1</v>
      </c>
    </row>
    <row r="158" spans="1:8" ht="16.5" thickBot="1">
      <c r="A158" s="33">
        <v>26</v>
      </c>
      <c r="B158" s="52" t="s">
        <v>64</v>
      </c>
      <c r="C158" s="55">
        <v>12000000</v>
      </c>
      <c r="D158" s="54"/>
      <c r="E158" s="54"/>
      <c r="F158" s="54"/>
      <c r="G158" s="54"/>
      <c r="H158" s="53">
        <v>1</v>
      </c>
    </row>
    <row r="159" spans="1:8" ht="16.5" thickBot="1">
      <c r="A159" s="33">
        <v>27</v>
      </c>
      <c r="B159" s="52" t="s">
        <v>108</v>
      </c>
      <c r="C159" s="52" t="s">
        <v>109</v>
      </c>
      <c r="D159" s="53"/>
      <c r="E159" s="53"/>
      <c r="F159" s="53"/>
      <c r="G159" s="53"/>
      <c r="H159" s="53">
        <v>1.5</v>
      </c>
    </row>
    <row r="160" spans="1:8" ht="16.5" thickBot="1">
      <c r="A160" s="33">
        <v>28</v>
      </c>
      <c r="B160" s="52" t="s">
        <v>65</v>
      </c>
      <c r="C160" s="52">
        <v>4785462.88</v>
      </c>
      <c r="D160" s="53"/>
      <c r="E160" s="53"/>
      <c r="F160" s="53"/>
      <c r="G160" s="53"/>
      <c r="H160" s="53">
        <v>1.25</v>
      </c>
    </row>
    <row r="161" ht="25.5">
      <c r="A161" s="56"/>
    </row>
    <row r="162" ht="25.5">
      <c r="A162" s="47" t="s">
        <v>110</v>
      </c>
    </row>
  </sheetData>
  <sheetProtection/>
  <mergeCells count="7">
    <mergeCell ref="A1:B1"/>
    <mergeCell ref="A3:C3"/>
    <mergeCell ref="A4:C4"/>
    <mergeCell ref="A7:H7"/>
    <mergeCell ref="A6:H6"/>
    <mergeCell ref="A63:D63"/>
    <mergeCell ref="A11:H11"/>
  </mergeCells>
  <printOptions/>
  <pageMargins left="0.47" right="0.41" top="0.18" bottom="0.18" header="0.28" footer="0.17"/>
  <pageSetup horizontalDpi="600" verticalDpi="600" orientation="landscape" paperSize="9" scale="71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70"/>
  <sheetViews>
    <sheetView view="pageBreakPreview" zoomScale="70" zoomScaleNormal="70" zoomScaleSheetLayoutView="70" zoomScalePageLayoutView="0" workbookViewId="0" topLeftCell="A1">
      <selection activeCell="W25" sqref="W25"/>
    </sheetView>
  </sheetViews>
  <sheetFormatPr defaultColWidth="9.00390625" defaultRowHeight="12.75" outlineLevelRow="1" outlineLevelCol="1"/>
  <cols>
    <col min="1" max="1" width="7.625" style="74" customWidth="1"/>
    <col min="2" max="2" width="38.25390625" style="74" customWidth="1"/>
    <col min="3" max="3" width="9.125" style="74" customWidth="1"/>
    <col min="4" max="4" width="12.25390625" style="74" hidden="1" customWidth="1"/>
    <col min="5" max="6" width="12.125" style="74" hidden="1" customWidth="1"/>
    <col min="7" max="7" width="9.00390625" style="74" customWidth="1"/>
    <col min="8" max="10" width="12.125" style="74" hidden="1" customWidth="1"/>
    <col min="11" max="11" width="9.00390625" style="74" customWidth="1"/>
    <col min="12" max="14" width="12.125" style="74" hidden="1" customWidth="1"/>
    <col min="15" max="15" width="9.00390625" style="74" customWidth="1"/>
    <col min="16" max="18" width="12.125" style="74" hidden="1" customWidth="1"/>
    <col min="19" max="19" width="9.00390625" style="74" customWidth="1" outlineLevel="1"/>
    <col min="20" max="20" width="9.375" style="74" hidden="1" customWidth="1" outlineLevel="1"/>
    <col min="21" max="21" width="12.875" style="74" customWidth="1"/>
    <col min="22" max="23" width="15.25390625" style="74" bestFit="1" customWidth="1"/>
    <col min="24" max="24" width="11.75390625" style="74" bestFit="1" customWidth="1"/>
    <col min="25" max="25" width="9.75390625" style="74" bestFit="1" customWidth="1"/>
    <col min="26" max="16384" width="9.125" style="74" customWidth="1"/>
  </cols>
  <sheetData>
    <row r="1" spans="1:23" ht="15.75">
      <c r="A1" s="352" t="s">
        <v>384</v>
      </c>
      <c r="B1" s="352"/>
      <c r="C1" s="178"/>
      <c r="D1" s="179"/>
      <c r="E1" s="180"/>
      <c r="F1" s="181"/>
      <c r="G1" s="181"/>
      <c r="H1" s="181"/>
      <c r="I1" s="181"/>
      <c r="J1" s="182"/>
      <c r="K1" s="182"/>
      <c r="L1" s="182"/>
      <c r="M1" s="182"/>
      <c r="N1" s="183"/>
      <c r="O1" s="183"/>
      <c r="P1" s="183"/>
      <c r="Q1" s="183"/>
      <c r="R1" s="84"/>
      <c r="S1" s="84"/>
      <c r="T1" s="84"/>
      <c r="U1" s="84"/>
      <c r="V1" s="183"/>
      <c r="W1" s="183" t="s">
        <v>385</v>
      </c>
    </row>
    <row r="2" spans="1:23" ht="15.75">
      <c r="A2" s="190" t="s">
        <v>386</v>
      </c>
      <c r="B2" s="190"/>
      <c r="C2" s="190"/>
      <c r="D2" s="184"/>
      <c r="E2" s="185"/>
      <c r="F2" s="181"/>
      <c r="G2" s="181"/>
      <c r="H2" s="181"/>
      <c r="I2" s="181"/>
      <c r="J2" s="182"/>
      <c r="K2" s="182"/>
      <c r="L2" s="182"/>
      <c r="M2" s="182"/>
      <c r="N2" s="183"/>
      <c r="O2" s="183"/>
      <c r="P2" s="183"/>
      <c r="Q2" s="183"/>
      <c r="R2" s="84"/>
      <c r="S2" s="84"/>
      <c r="T2" s="84"/>
      <c r="U2" s="84"/>
      <c r="V2" s="183"/>
      <c r="W2" s="183" t="s">
        <v>387</v>
      </c>
    </row>
    <row r="3" spans="1:23" ht="15.75">
      <c r="A3" s="352" t="s">
        <v>388</v>
      </c>
      <c r="B3" s="352"/>
      <c r="C3" s="352"/>
      <c r="D3" s="184"/>
      <c r="E3" s="185"/>
      <c r="F3" s="181"/>
      <c r="G3" s="181"/>
      <c r="H3" s="181"/>
      <c r="I3" s="181"/>
      <c r="J3" s="182"/>
      <c r="K3" s="182"/>
      <c r="L3" s="182"/>
      <c r="M3" s="182"/>
      <c r="N3" s="183"/>
      <c r="O3" s="183"/>
      <c r="P3" s="183"/>
      <c r="Q3" s="183"/>
      <c r="R3" s="84"/>
      <c r="S3" s="84"/>
      <c r="T3" s="84"/>
      <c r="U3" s="84"/>
      <c r="V3" s="183"/>
      <c r="W3" s="183" t="s">
        <v>389</v>
      </c>
    </row>
    <row r="4" spans="1:23" ht="15.75">
      <c r="A4" s="352" t="s">
        <v>585</v>
      </c>
      <c r="B4" s="352"/>
      <c r="C4" s="352"/>
      <c r="D4" s="184"/>
      <c r="E4" s="185"/>
      <c r="F4" s="181"/>
      <c r="G4" s="181"/>
      <c r="H4" s="181"/>
      <c r="I4" s="181"/>
      <c r="J4" s="182"/>
      <c r="K4" s="182"/>
      <c r="L4" s="182"/>
      <c r="M4" s="182"/>
      <c r="N4" s="183"/>
      <c r="O4" s="183"/>
      <c r="P4" s="183"/>
      <c r="Q4" s="183"/>
      <c r="R4" s="84"/>
      <c r="S4" s="84"/>
      <c r="T4" s="84"/>
      <c r="U4" s="84"/>
      <c r="V4" s="183"/>
      <c r="W4" s="183" t="s">
        <v>586</v>
      </c>
    </row>
    <row r="5" spans="1:23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4"/>
      <c r="V5" s="194"/>
      <c r="W5" s="195"/>
    </row>
    <row r="6" spans="1:23" ht="15.75">
      <c r="A6" s="390" t="s">
        <v>400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</row>
    <row r="7" spans="1:23" ht="15.75">
      <c r="A7" s="353" t="s">
        <v>588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</row>
    <row r="8" spans="1:23" ht="1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9"/>
      <c r="T8" s="79"/>
      <c r="U8" s="79"/>
      <c r="V8" s="80"/>
      <c r="W8" s="75"/>
    </row>
    <row r="9" spans="1:23" ht="15" customHeight="1">
      <c r="A9" s="391" t="s">
        <v>174</v>
      </c>
      <c r="B9" s="391" t="s">
        <v>175</v>
      </c>
      <c r="C9" s="391" t="s">
        <v>176</v>
      </c>
      <c r="D9" s="347" t="s">
        <v>32</v>
      </c>
      <c r="E9" s="347" t="s">
        <v>33</v>
      </c>
      <c r="F9" s="347" t="s">
        <v>34</v>
      </c>
      <c r="G9" s="407" t="s">
        <v>413</v>
      </c>
      <c r="H9" s="347" t="s">
        <v>35</v>
      </c>
      <c r="I9" s="347" t="s">
        <v>36</v>
      </c>
      <c r="J9" s="347" t="s">
        <v>38</v>
      </c>
      <c r="K9" s="407" t="s">
        <v>414</v>
      </c>
      <c r="L9" s="347" t="s">
        <v>37</v>
      </c>
      <c r="M9" s="347" t="s">
        <v>39</v>
      </c>
      <c r="N9" s="347" t="s">
        <v>40</v>
      </c>
      <c r="O9" s="407" t="s">
        <v>416</v>
      </c>
      <c r="P9" s="347" t="s">
        <v>43</v>
      </c>
      <c r="Q9" s="347" t="s">
        <v>44</v>
      </c>
      <c r="R9" s="347" t="s">
        <v>45</v>
      </c>
      <c r="S9" s="407" t="s">
        <v>417</v>
      </c>
      <c r="T9" s="347" t="s">
        <v>177</v>
      </c>
      <c r="U9" s="416" t="s">
        <v>457</v>
      </c>
      <c r="V9" s="417"/>
      <c r="W9" s="418"/>
    </row>
    <row r="10" spans="1:23" ht="15.75">
      <c r="A10" s="391"/>
      <c r="B10" s="391"/>
      <c r="C10" s="391"/>
      <c r="D10" s="348"/>
      <c r="E10" s="348"/>
      <c r="F10" s="348"/>
      <c r="G10" s="62" t="s">
        <v>152</v>
      </c>
      <c r="H10" s="348"/>
      <c r="I10" s="348"/>
      <c r="J10" s="348"/>
      <c r="K10" s="62" t="s">
        <v>152</v>
      </c>
      <c r="L10" s="348"/>
      <c r="M10" s="348"/>
      <c r="N10" s="348"/>
      <c r="O10" s="62" t="s">
        <v>152</v>
      </c>
      <c r="P10" s="348"/>
      <c r="Q10" s="348"/>
      <c r="R10" s="348"/>
      <c r="S10" s="62" t="s">
        <v>152</v>
      </c>
      <c r="T10" s="348"/>
      <c r="U10" s="207" t="s">
        <v>152</v>
      </c>
      <c r="V10" s="208"/>
      <c r="W10" s="164"/>
    </row>
    <row r="11" spans="1:27" ht="15">
      <c r="A11" s="76">
        <v>1</v>
      </c>
      <c r="B11" s="341" t="s">
        <v>179</v>
      </c>
      <c r="C11" s="76" t="s">
        <v>180</v>
      </c>
      <c r="D11" s="13">
        <v>0.09</v>
      </c>
      <c r="E11" s="13">
        <v>0.08</v>
      </c>
      <c r="F11" s="13">
        <v>0.08</v>
      </c>
      <c r="G11" s="13">
        <f>F11+E11+D11</f>
        <v>0.25</v>
      </c>
      <c r="H11" s="13">
        <v>0.09</v>
      </c>
      <c r="I11" s="13">
        <v>0.08</v>
      </c>
      <c r="J11" s="13">
        <v>0.08</v>
      </c>
      <c r="K11" s="13">
        <f>J11+I11+H11</f>
        <v>0.25</v>
      </c>
      <c r="L11" s="13">
        <v>0.09</v>
      </c>
      <c r="M11" s="13">
        <v>0.08</v>
      </c>
      <c r="N11" s="13">
        <v>0.08</v>
      </c>
      <c r="O11" s="13">
        <f>N11+M11+L11</f>
        <v>0.25</v>
      </c>
      <c r="P11" s="13">
        <v>0.09</v>
      </c>
      <c r="Q11" s="13">
        <v>0.08</v>
      </c>
      <c r="R11" s="13">
        <v>0.08</v>
      </c>
      <c r="S11" s="76">
        <f>R11+Q11+P11</f>
        <v>0.25</v>
      </c>
      <c r="T11" s="76">
        <f>SUM(D11:R11)</f>
        <v>1.7500000000000002</v>
      </c>
      <c r="U11" s="176">
        <f>S11+O11+K11+G11</f>
        <v>1</v>
      </c>
      <c r="V11" s="323"/>
      <c r="W11" s="323"/>
      <c r="X11" s="231"/>
      <c r="Y11" s="231"/>
      <c r="Z11" s="74">
        <f>V11-W11</f>
        <v>0</v>
      </c>
      <c r="AA11" s="74">
        <f>W11-X11</f>
        <v>0</v>
      </c>
    </row>
    <row r="12" spans="1:25" ht="15">
      <c r="A12" s="76">
        <v>2</v>
      </c>
      <c r="B12" s="341" t="s">
        <v>181</v>
      </c>
      <c r="C12" s="76" t="s">
        <v>180</v>
      </c>
      <c r="D12" s="13">
        <v>0.05</v>
      </c>
      <c r="E12" s="13">
        <v>0.04</v>
      </c>
      <c r="F12" s="13">
        <v>0.04</v>
      </c>
      <c r="G12" s="13">
        <f aca="true" t="shared" si="0" ref="G12:G57">F12+E12+D12</f>
        <v>0.13</v>
      </c>
      <c r="H12" s="13">
        <v>0.05</v>
      </c>
      <c r="I12" s="13">
        <v>0.04</v>
      </c>
      <c r="J12" s="13">
        <v>0.04</v>
      </c>
      <c r="K12" s="13">
        <f aca="true" t="shared" si="1" ref="K12:K57">J12+I12+H12</f>
        <v>0.13</v>
      </c>
      <c r="L12" s="13">
        <v>0.04</v>
      </c>
      <c r="M12" s="13">
        <v>0.04</v>
      </c>
      <c r="N12" s="13">
        <v>0.04</v>
      </c>
      <c r="O12" s="13">
        <f aca="true" t="shared" si="2" ref="O12:O57">N12+M12+L12</f>
        <v>0.12</v>
      </c>
      <c r="P12" s="13">
        <v>0.04</v>
      </c>
      <c r="Q12" s="13">
        <v>0.04</v>
      </c>
      <c r="R12" s="13">
        <v>0.04</v>
      </c>
      <c r="S12" s="76">
        <f aca="true" t="shared" si="3" ref="S12:S57">R12+Q12+P12</f>
        <v>0.12</v>
      </c>
      <c r="T12" s="76">
        <f>SUM(D12:R12)</f>
        <v>0.8800000000000002</v>
      </c>
      <c r="U12" s="176">
        <v>0.5</v>
      </c>
      <c r="V12" s="323"/>
      <c r="W12" s="323"/>
      <c r="X12" s="231"/>
      <c r="Y12" s="231"/>
    </row>
    <row r="13" spans="1:25" ht="15">
      <c r="A13" s="76">
        <v>3</v>
      </c>
      <c r="B13" s="341" t="s">
        <v>182</v>
      </c>
      <c r="C13" s="76" t="s">
        <v>183</v>
      </c>
      <c r="D13" s="13">
        <v>67</v>
      </c>
      <c r="E13" s="13">
        <v>67</v>
      </c>
      <c r="F13" s="13">
        <v>66</v>
      </c>
      <c r="G13" s="13">
        <f t="shared" si="0"/>
        <v>200</v>
      </c>
      <c r="H13" s="13">
        <v>67</v>
      </c>
      <c r="I13" s="13">
        <v>67</v>
      </c>
      <c r="J13" s="13">
        <v>66</v>
      </c>
      <c r="K13" s="13">
        <f t="shared" si="1"/>
        <v>200</v>
      </c>
      <c r="L13" s="13">
        <v>67</v>
      </c>
      <c r="M13" s="13">
        <v>67</v>
      </c>
      <c r="N13" s="13">
        <v>66</v>
      </c>
      <c r="O13" s="13">
        <f t="shared" si="2"/>
        <v>200</v>
      </c>
      <c r="P13" s="13">
        <v>67</v>
      </c>
      <c r="Q13" s="13">
        <v>67</v>
      </c>
      <c r="R13" s="13">
        <v>66</v>
      </c>
      <c r="S13" s="76">
        <f t="shared" si="3"/>
        <v>200</v>
      </c>
      <c r="T13" s="76">
        <f>SUM(D13:R13)</f>
        <v>1400</v>
      </c>
      <c r="U13" s="176">
        <v>800</v>
      </c>
      <c r="V13" s="323"/>
      <c r="W13" s="323"/>
      <c r="X13" s="231"/>
      <c r="Y13" s="231"/>
    </row>
    <row r="14" spans="1:25" ht="15">
      <c r="A14" s="76">
        <v>4</v>
      </c>
      <c r="B14" s="341" t="s">
        <v>184</v>
      </c>
      <c r="C14" s="76" t="s">
        <v>180</v>
      </c>
      <c r="D14" s="13">
        <v>0.17</v>
      </c>
      <c r="E14" s="13">
        <v>0.17</v>
      </c>
      <c r="F14" s="13">
        <v>0.16</v>
      </c>
      <c r="G14" s="13">
        <f t="shared" si="0"/>
        <v>0.5</v>
      </c>
      <c r="H14" s="320">
        <v>0.17</v>
      </c>
      <c r="I14" s="320">
        <v>0.17</v>
      </c>
      <c r="J14" s="320">
        <v>0.16</v>
      </c>
      <c r="K14" s="320">
        <f t="shared" si="1"/>
        <v>0.5</v>
      </c>
      <c r="L14" s="320">
        <v>0.17</v>
      </c>
      <c r="M14" s="320">
        <v>0.17</v>
      </c>
      <c r="N14" s="320">
        <v>0.16</v>
      </c>
      <c r="O14" s="320">
        <f t="shared" si="2"/>
        <v>0.5</v>
      </c>
      <c r="P14" s="320">
        <v>0.17</v>
      </c>
      <c r="Q14" s="320">
        <v>0.17</v>
      </c>
      <c r="R14" s="320">
        <v>0.16</v>
      </c>
      <c r="S14" s="321">
        <f t="shared" si="3"/>
        <v>0.5</v>
      </c>
      <c r="T14" s="76">
        <f>SUM(D14:R14)</f>
        <v>3.5</v>
      </c>
      <c r="U14" s="176">
        <v>2</v>
      </c>
      <c r="V14" s="323"/>
      <c r="W14" s="323"/>
      <c r="X14" s="231"/>
      <c r="Y14" s="231"/>
    </row>
    <row r="15" spans="1:25" ht="15">
      <c r="A15" s="76">
        <v>5</v>
      </c>
      <c r="B15" s="341" t="s">
        <v>185</v>
      </c>
      <c r="C15" s="76" t="s">
        <v>180</v>
      </c>
      <c r="D15" s="13">
        <f>U15/12</f>
        <v>0.25</v>
      </c>
      <c r="E15" s="13">
        <f>U15/12</f>
        <v>0.25</v>
      </c>
      <c r="F15" s="13">
        <f>U15/12</f>
        <v>0.25</v>
      </c>
      <c r="G15" s="13">
        <f t="shared" si="0"/>
        <v>0.75</v>
      </c>
      <c r="H15" s="320">
        <f>U15/12</f>
        <v>0.25</v>
      </c>
      <c r="I15" s="320">
        <f>U15/12</f>
        <v>0.25</v>
      </c>
      <c r="J15" s="320">
        <f>U15/12</f>
        <v>0.25</v>
      </c>
      <c r="K15" s="320">
        <f t="shared" si="1"/>
        <v>0.75</v>
      </c>
      <c r="L15" s="320">
        <f>U15/12</f>
        <v>0.25</v>
      </c>
      <c r="M15" s="320">
        <f>U15/12</f>
        <v>0.25</v>
      </c>
      <c r="N15" s="320">
        <f>U15/12</f>
        <v>0.25</v>
      </c>
      <c r="O15" s="320">
        <f t="shared" si="2"/>
        <v>0.75</v>
      </c>
      <c r="P15" s="320">
        <f>U15/12</f>
        <v>0.25</v>
      </c>
      <c r="Q15" s="320">
        <f>U15/12</f>
        <v>0.25</v>
      </c>
      <c r="R15" s="320">
        <f>U15/12</f>
        <v>0.25</v>
      </c>
      <c r="S15" s="321">
        <f t="shared" si="3"/>
        <v>0.75</v>
      </c>
      <c r="T15" s="76">
        <f>SUM(D15:R15)</f>
        <v>5.25</v>
      </c>
      <c r="U15" s="176">
        <v>3</v>
      </c>
      <c r="V15" s="323"/>
      <c r="W15" s="323"/>
      <c r="X15" s="231"/>
      <c r="Y15" s="231"/>
    </row>
    <row r="16" spans="1:25" ht="15">
      <c r="A16" s="76">
        <v>6</v>
      </c>
      <c r="B16" s="341" t="s">
        <v>186</v>
      </c>
      <c r="C16" s="76" t="s">
        <v>180</v>
      </c>
      <c r="D16" s="13">
        <v>0.192</v>
      </c>
      <c r="E16" s="13">
        <v>0.192</v>
      </c>
      <c r="F16" s="13">
        <v>0.191</v>
      </c>
      <c r="G16" s="13">
        <f t="shared" si="0"/>
        <v>0.575</v>
      </c>
      <c r="H16" s="320">
        <v>0.192</v>
      </c>
      <c r="I16" s="320">
        <v>0.192</v>
      </c>
      <c r="J16" s="320">
        <v>0.191</v>
      </c>
      <c r="K16" s="320">
        <f t="shared" si="1"/>
        <v>0.575</v>
      </c>
      <c r="L16" s="320">
        <v>0.192</v>
      </c>
      <c r="M16" s="320">
        <v>0.192</v>
      </c>
      <c r="N16" s="320">
        <v>0.191</v>
      </c>
      <c r="O16" s="320">
        <f t="shared" si="2"/>
        <v>0.575</v>
      </c>
      <c r="P16" s="320">
        <v>0.192</v>
      </c>
      <c r="Q16" s="320">
        <v>0.192</v>
      </c>
      <c r="R16" s="320">
        <v>0.191</v>
      </c>
      <c r="S16" s="321">
        <f t="shared" si="3"/>
        <v>0.575</v>
      </c>
      <c r="T16" s="76">
        <f>SUM(D16:R16)</f>
        <v>4.025</v>
      </c>
      <c r="U16" s="176">
        <v>2.3</v>
      </c>
      <c r="V16" s="323"/>
      <c r="W16" s="323"/>
      <c r="X16" s="231"/>
      <c r="Y16" s="231"/>
    </row>
    <row r="17" spans="1:25" ht="15">
      <c r="A17" s="76">
        <v>7</v>
      </c>
      <c r="B17" s="341" t="s">
        <v>187</v>
      </c>
      <c r="C17" s="76" t="s">
        <v>180</v>
      </c>
      <c r="D17" s="13">
        <v>0.17</v>
      </c>
      <c r="E17" s="13">
        <v>0.17</v>
      </c>
      <c r="F17" s="13">
        <v>0.16</v>
      </c>
      <c r="G17" s="13">
        <f t="shared" si="0"/>
        <v>0.5</v>
      </c>
      <c r="H17" s="320">
        <v>0.17</v>
      </c>
      <c r="I17" s="320">
        <v>0.17</v>
      </c>
      <c r="J17" s="320">
        <v>0.16</v>
      </c>
      <c r="K17" s="320">
        <f t="shared" si="1"/>
        <v>0.5</v>
      </c>
      <c r="L17" s="320">
        <v>0.17</v>
      </c>
      <c r="M17" s="320">
        <v>0.17</v>
      </c>
      <c r="N17" s="320">
        <v>0.16</v>
      </c>
      <c r="O17" s="320">
        <f t="shared" si="2"/>
        <v>0.5</v>
      </c>
      <c r="P17" s="320">
        <v>0.17</v>
      </c>
      <c r="Q17" s="320">
        <v>0.17</v>
      </c>
      <c r="R17" s="320">
        <v>0.16</v>
      </c>
      <c r="S17" s="321">
        <f t="shared" si="3"/>
        <v>0.5</v>
      </c>
      <c r="T17" s="76">
        <f>SUM(D17:R17)</f>
        <v>3.5</v>
      </c>
      <c r="U17" s="176">
        <v>2</v>
      </c>
      <c r="V17" s="323"/>
      <c r="W17" s="323"/>
      <c r="X17" s="231"/>
      <c r="Y17" s="231"/>
    </row>
    <row r="18" spans="1:25" ht="15">
      <c r="A18" s="76">
        <v>8</v>
      </c>
      <c r="B18" s="341" t="s">
        <v>63</v>
      </c>
      <c r="C18" s="76" t="s">
        <v>2</v>
      </c>
      <c r="D18" s="13">
        <f>U18/12</f>
        <v>30</v>
      </c>
      <c r="E18" s="13">
        <f>U18/12</f>
        <v>30</v>
      </c>
      <c r="F18" s="13">
        <f>U18/12</f>
        <v>30</v>
      </c>
      <c r="G18" s="13">
        <f t="shared" si="0"/>
        <v>90</v>
      </c>
      <c r="H18" s="13">
        <f>U18/12</f>
        <v>30</v>
      </c>
      <c r="I18" s="13">
        <f>U18/12</f>
        <v>30</v>
      </c>
      <c r="J18" s="13">
        <f>U18/12</f>
        <v>30</v>
      </c>
      <c r="K18" s="13">
        <f t="shared" si="1"/>
        <v>90</v>
      </c>
      <c r="L18" s="13">
        <f>U18/12</f>
        <v>30</v>
      </c>
      <c r="M18" s="13">
        <f>U18/12</f>
        <v>30</v>
      </c>
      <c r="N18" s="13">
        <f>U18/12</f>
        <v>30</v>
      </c>
      <c r="O18" s="13">
        <f t="shared" si="2"/>
        <v>90</v>
      </c>
      <c r="P18" s="13">
        <f>U18/12</f>
        <v>30</v>
      </c>
      <c r="Q18" s="13">
        <f>U18/12</f>
        <v>30</v>
      </c>
      <c r="R18" s="13">
        <f>U18/12</f>
        <v>30</v>
      </c>
      <c r="S18" s="76">
        <f t="shared" si="3"/>
        <v>90</v>
      </c>
      <c r="T18" s="76">
        <f>SUM(D18:R18)</f>
        <v>630</v>
      </c>
      <c r="U18" s="176">
        <v>360</v>
      </c>
      <c r="V18" s="323"/>
      <c r="W18" s="323"/>
      <c r="X18" s="231"/>
      <c r="Y18" s="231"/>
    </row>
    <row r="19" spans="1:25" ht="15">
      <c r="A19" s="76">
        <v>9</v>
      </c>
      <c r="B19" s="341" t="s">
        <v>195</v>
      </c>
      <c r="C19" s="76" t="s">
        <v>2</v>
      </c>
      <c r="D19" s="13">
        <v>0.84</v>
      </c>
      <c r="E19" s="13">
        <v>0.83</v>
      </c>
      <c r="F19" s="13">
        <v>0.83</v>
      </c>
      <c r="G19" s="13">
        <f t="shared" si="0"/>
        <v>2.5</v>
      </c>
      <c r="H19" s="13">
        <v>0.84</v>
      </c>
      <c r="I19" s="13">
        <v>0.83</v>
      </c>
      <c r="J19" s="13">
        <v>0.83</v>
      </c>
      <c r="K19" s="13">
        <f t="shared" si="1"/>
        <v>2.5</v>
      </c>
      <c r="L19" s="13">
        <v>0.84</v>
      </c>
      <c r="M19" s="13">
        <v>0.83</v>
      </c>
      <c r="N19" s="13">
        <v>0.83</v>
      </c>
      <c r="O19" s="13">
        <f t="shared" si="2"/>
        <v>2.5</v>
      </c>
      <c r="P19" s="13">
        <v>0.84</v>
      </c>
      <c r="Q19" s="13">
        <v>0.83</v>
      </c>
      <c r="R19" s="13">
        <v>0.83</v>
      </c>
      <c r="S19" s="76">
        <f t="shared" si="3"/>
        <v>2.5</v>
      </c>
      <c r="T19" s="76">
        <f>SUM(D19:R19)</f>
        <v>17.499999999999996</v>
      </c>
      <c r="U19" s="176">
        <v>10</v>
      </c>
      <c r="V19" s="323"/>
      <c r="W19" s="323"/>
      <c r="X19" s="231"/>
      <c r="Y19" s="231"/>
    </row>
    <row r="20" spans="1:25" ht="15">
      <c r="A20" s="76">
        <v>10</v>
      </c>
      <c r="B20" s="341" t="s">
        <v>196</v>
      </c>
      <c r="C20" s="76" t="s">
        <v>157</v>
      </c>
      <c r="D20" s="13">
        <f>U20/12</f>
        <v>0.5</v>
      </c>
      <c r="E20" s="13">
        <f>U20/12</f>
        <v>0.5</v>
      </c>
      <c r="F20" s="13">
        <f>U20/12</f>
        <v>0.5</v>
      </c>
      <c r="G20" s="13">
        <f t="shared" si="0"/>
        <v>1.5</v>
      </c>
      <c r="H20" s="13">
        <f>U20/12</f>
        <v>0.5</v>
      </c>
      <c r="I20" s="13">
        <f>U20/12</f>
        <v>0.5</v>
      </c>
      <c r="J20" s="13">
        <f>U20/12</f>
        <v>0.5</v>
      </c>
      <c r="K20" s="13">
        <f t="shared" si="1"/>
        <v>1.5</v>
      </c>
      <c r="L20" s="13">
        <f>U20/12</f>
        <v>0.5</v>
      </c>
      <c r="M20" s="13">
        <f>U20/12</f>
        <v>0.5</v>
      </c>
      <c r="N20" s="13">
        <f>U20/12</f>
        <v>0.5</v>
      </c>
      <c r="O20" s="13">
        <f t="shared" si="2"/>
        <v>1.5</v>
      </c>
      <c r="P20" s="13">
        <f>U20/12</f>
        <v>0.5</v>
      </c>
      <c r="Q20" s="13">
        <f>U20/12</f>
        <v>0.5</v>
      </c>
      <c r="R20" s="13">
        <f>U20/12</f>
        <v>0.5</v>
      </c>
      <c r="S20" s="76">
        <f t="shared" si="3"/>
        <v>1.5</v>
      </c>
      <c r="T20" s="76">
        <f>SUM(D20:R20)</f>
        <v>10.5</v>
      </c>
      <c r="U20" s="176">
        <v>6</v>
      </c>
      <c r="V20" s="323"/>
      <c r="W20" s="323"/>
      <c r="X20" s="231"/>
      <c r="Y20" s="231"/>
    </row>
    <row r="21" spans="1:25" ht="15">
      <c r="A21" s="76">
        <v>11</v>
      </c>
      <c r="B21" s="341" t="s">
        <v>197</v>
      </c>
      <c r="C21" s="76" t="s">
        <v>157</v>
      </c>
      <c r="D21" s="13">
        <v>1</v>
      </c>
      <c r="E21" s="13"/>
      <c r="F21" s="13"/>
      <c r="G21" s="13">
        <f t="shared" si="0"/>
        <v>1</v>
      </c>
      <c r="H21" s="13"/>
      <c r="I21" s="13"/>
      <c r="J21" s="13"/>
      <c r="K21" s="13">
        <f t="shared" si="1"/>
        <v>0</v>
      </c>
      <c r="L21" s="13">
        <v>1</v>
      </c>
      <c r="M21" s="13"/>
      <c r="N21" s="13"/>
      <c r="O21" s="13">
        <f t="shared" si="2"/>
        <v>1</v>
      </c>
      <c r="P21" s="13"/>
      <c r="Q21" s="13"/>
      <c r="R21" s="13"/>
      <c r="S21" s="76">
        <f t="shared" si="3"/>
        <v>0</v>
      </c>
      <c r="T21" s="76">
        <f>SUM(D21:R21)</f>
        <v>4</v>
      </c>
      <c r="U21" s="176">
        <v>2</v>
      </c>
      <c r="V21" s="323"/>
      <c r="W21" s="323"/>
      <c r="X21" s="231"/>
      <c r="Y21" s="231"/>
    </row>
    <row r="22" spans="1:25" ht="15">
      <c r="A22" s="76">
        <v>12</v>
      </c>
      <c r="B22" s="341" t="s">
        <v>199</v>
      </c>
      <c r="C22" s="76" t="s">
        <v>180</v>
      </c>
      <c r="D22" s="13">
        <v>1</v>
      </c>
      <c r="E22" s="13">
        <v>1</v>
      </c>
      <c r="F22" s="13">
        <v>1</v>
      </c>
      <c r="G22" s="13">
        <f t="shared" si="0"/>
        <v>3</v>
      </c>
      <c r="H22" s="13">
        <v>1</v>
      </c>
      <c r="I22" s="13">
        <v>1</v>
      </c>
      <c r="J22" s="13">
        <v>1</v>
      </c>
      <c r="K22" s="13">
        <f t="shared" si="1"/>
        <v>3</v>
      </c>
      <c r="L22" s="13">
        <v>1</v>
      </c>
      <c r="M22" s="13">
        <v>1</v>
      </c>
      <c r="N22" s="13">
        <v>1</v>
      </c>
      <c r="O22" s="13">
        <f t="shared" si="2"/>
        <v>3</v>
      </c>
      <c r="P22" s="13">
        <v>1</v>
      </c>
      <c r="Q22" s="13">
        <v>1</v>
      </c>
      <c r="R22" s="13">
        <v>1</v>
      </c>
      <c r="S22" s="76">
        <f t="shared" si="3"/>
        <v>3</v>
      </c>
      <c r="T22" s="76">
        <f>SUM(D22:R22)</f>
        <v>21</v>
      </c>
      <c r="U22" s="176">
        <v>12</v>
      </c>
      <c r="V22" s="323"/>
      <c r="W22" s="323"/>
      <c r="X22" s="231"/>
      <c r="Y22" s="231"/>
    </row>
    <row r="23" spans="1:25" ht="15" hidden="1" outlineLevel="1">
      <c r="A23" s="76">
        <v>13</v>
      </c>
      <c r="B23" s="77" t="s">
        <v>200</v>
      </c>
      <c r="C23" s="76" t="s">
        <v>180</v>
      </c>
      <c r="D23" s="13">
        <f>U23/12</f>
        <v>0</v>
      </c>
      <c r="E23" s="13">
        <f>U23/12</f>
        <v>0</v>
      </c>
      <c r="F23" s="13">
        <f>U23/12</f>
        <v>0</v>
      </c>
      <c r="G23" s="13">
        <f t="shared" si="0"/>
        <v>0</v>
      </c>
      <c r="H23" s="13">
        <f>U23/12</f>
        <v>0</v>
      </c>
      <c r="I23" s="13">
        <f>U23/12</f>
        <v>0</v>
      </c>
      <c r="J23" s="13">
        <f>U23/12</f>
        <v>0</v>
      </c>
      <c r="K23" s="13">
        <f t="shared" si="1"/>
        <v>0</v>
      </c>
      <c r="L23" s="13">
        <f>U23/12</f>
        <v>0</v>
      </c>
      <c r="M23" s="13">
        <f>U23/12</f>
        <v>0</v>
      </c>
      <c r="N23" s="13">
        <f>U23/12</f>
        <v>0</v>
      </c>
      <c r="O23" s="13">
        <f t="shared" si="2"/>
        <v>0</v>
      </c>
      <c r="P23" s="13">
        <f>U23/12</f>
        <v>0</v>
      </c>
      <c r="Q23" s="13">
        <f>U23/12</f>
        <v>0</v>
      </c>
      <c r="R23" s="13">
        <f>U23/12</f>
        <v>0</v>
      </c>
      <c r="S23" s="76">
        <f t="shared" si="3"/>
        <v>0</v>
      </c>
      <c r="T23" s="76">
        <f>SUM(D23:R23)</f>
        <v>0</v>
      </c>
      <c r="U23" s="176"/>
      <c r="V23" s="323"/>
      <c r="W23" s="323"/>
      <c r="X23" s="231"/>
      <c r="Y23" s="231"/>
    </row>
    <row r="24" spans="1:25" ht="15" collapsed="1">
      <c r="A24" s="76">
        <v>14</v>
      </c>
      <c r="B24" s="341" t="s">
        <v>201</v>
      </c>
      <c r="C24" s="76" t="s">
        <v>180</v>
      </c>
      <c r="D24" s="13">
        <v>0.17</v>
      </c>
      <c r="E24" s="13">
        <v>0.17</v>
      </c>
      <c r="F24" s="13">
        <v>0.16</v>
      </c>
      <c r="G24" s="13">
        <f t="shared" si="0"/>
        <v>0.5</v>
      </c>
      <c r="H24" s="13">
        <v>0.17</v>
      </c>
      <c r="I24" s="13">
        <v>0.17</v>
      </c>
      <c r="J24" s="13">
        <v>0.16</v>
      </c>
      <c r="K24" s="13">
        <f t="shared" si="1"/>
        <v>0.5</v>
      </c>
      <c r="L24" s="13">
        <v>0.17</v>
      </c>
      <c r="M24" s="13">
        <v>0.17</v>
      </c>
      <c r="N24" s="13">
        <v>0.16</v>
      </c>
      <c r="O24" s="13">
        <f t="shared" si="2"/>
        <v>0.5</v>
      </c>
      <c r="P24" s="13">
        <v>0.17</v>
      </c>
      <c r="Q24" s="13">
        <v>0.17</v>
      </c>
      <c r="R24" s="13">
        <v>0.16</v>
      </c>
      <c r="S24" s="76">
        <f t="shared" si="3"/>
        <v>0.5</v>
      </c>
      <c r="T24" s="76">
        <f>SUM(D24:R24)</f>
        <v>3.5</v>
      </c>
      <c r="U24" s="176">
        <v>2</v>
      </c>
      <c r="V24" s="323"/>
      <c r="W24" s="323"/>
      <c r="X24" s="231"/>
      <c r="Y24" s="231"/>
    </row>
    <row r="25" spans="1:25" ht="15">
      <c r="A25" s="76">
        <v>15</v>
      </c>
      <c r="B25" s="341" t="s">
        <v>202</v>
      </c>
      <c r="C25" s="76" t="s">
        <v>203</v>
      </c>
      <c r="D25" s="13">
        <f>U25/12</f>
        <v>200</v>
      </c>
      <c r="E25" s="13">
        <f>U25/12</f>
        <v>200</v>
      </c>
      <c r="F25" s="13">
        <f>U25/12</f>
        <v>200</v>
      </c>
      <c r="G25" s="13">
        <f t="shared" si="0"/>
        <v>600</v>
      </c>
      <c r="H25" s="13">
        <f>U25/12</f>
        <v>200</v>
      </c>
      <c r="I25" s="13">
        <f>U25/12</f>
        <v>200</v>
      </c>
      <c r="J25" s="13">
        <f>U25/12</f>
        <v>200</v>
      </c>
      <c r="K25" s="13">
        <f t="shared" si="1"/>
        <v>600</v>
      </c>
      <c r="L25" s="13">
        <f>U25/12</f>
        <v>200</v>
      </c>
      <c r="M25" s="13">
        <f>U25/12</f>
        <v>200</v>
      </c>
      <c r="N25" s="13">
        <f>U25/12</f>
        <v>200</v>
      </c>
      <c r="O25" s="13">
        <f t="shared" si="2"/>
        <v>600</v>
      </c>
      <c r="P25" s="13">
        <f>U25/12</f>
        <v>200</v>
      </c>
      <c r="Q25" s="13">
        <f>U25/12</f>
        <v>200</v>
      </c>
      <c r="R25" s="13">
        <f>U25/12</f>
        <v>200</v>
      </c>
      <c r="S25" s="76">
        <f t="shared" si="3"/>
        <v>600</v>
      </c>
      <c r="T25" s="76">
        <f>SUM(D25:R25)</f>
        <v>4200</v>
      </c>
      <c r="U25" s="176">
        <v>2400</v>
      </c>
      <c r="V25" s="323"/>
      <c r="W25" s="323"/>
      <c r="X25" s="231"/>
      <c r="Y25" s="231"/>
    </row>
    <row r="26" spans="1:25" ht="15">
      <c r="A26" s="76">
        <v>16</v>
      </c>
      <c r="B26" s="341" t="s">
        <v>204</v>
      </c>
      <c r="C26" s="76" t="s">
        <v>203</v>
      </c>
      <c r="D26" s="13">
        <f>U26/12</f>
        <v>50</v>
      </c>
      <c r="E26" s="13">
        <f>U26/12</f>
        <v>50</v>
      </c>
      <c r="F26" s="13">
        <f>U26/12</f>
        <v>50</v>
      </c>
      <c r="G26" s="13">
        <f t="shared" si="0"/>
        <v>150</v>
      </c>
      <c r="H26" s="13">
        <f>U26/12</f>
        <v>50</v>
      </c>
      <c r="I26" s="13">
        <f>U26/12</f>
        <v>50</v>
      </c>
      <c r="J26" s="13">
        <f>U26/12</f>
        <v>50</v>
      </c>
      <c r="K26" s="13">
        <f t="shared" si="1"/>
        <v>150</v>
      </c>
      <c r="L26" s="13">
        <f>U26/12</f>
        <v>50</v>
      </c>
      <c r="M26" s="13">
        <f>U26/12</f>
        <v>50</v>
      </c>
      <c r="N26" s="13">
        <f>U26/12</f>
        <v>50</v>
      </c>
      <c r="O26" s="13">
        <f t="shared" si="2"/>
        <v>150</v>
      </c>
      <c r="P26" s="13">
        <f>U26/12</f>
        <v>50</v>
      </c>
      <c r="Q26" s="13">
        <f>U26/12</f>
        <v>50</v>
      </c>
      <c r="R26" s="13">
        <f>U26/12</f>
        <v>50</v>
      </c>
      <c r="S26" s="76">
        <f t="shared" si="3"/>
        <v>150</v>
      </c>
      <c r="T26" s="76">
        <f>SUM(D26:R26)</f>
        <v>1050</v>
      </c>
      <c r="U26" s="176">
        <v>600</v>
      </c>
      <c r="V26" s="323"/>
      <c r="W26" s="323"/>
      <c r="X26" s="231"/>
      <c r="Y26" s="231"/>
    </row>
    <row r="27" spans="1:25" ht="15">
      <c r="A27" s="76">
        <v>17</v>
      </c>
      <c r="B27" s="77" t="s">
        <v>205</v>
      </c>
      <c r="C27" s="76" t="s">
        <v>169</v>
      </c>
      <c r="D27" s="13">
        <f>U27/12</f>
        <v>5.8500000000000005</v>
      </c>
      <c r="E27" s="13">
        <f>U27/12</f>
        <v>5.8500000000000005</v>
      </c>
      <c r="F27" s="13">
        <f>U27/12</f>
        <v>5.8500000000000005</v>
      </c>
      <c r="G27" s="13">
        <f t="shared" si="0"/>
        <v>17.55</v>
      </c>
      <c r="H27" s="320">
        <f>U27/12</f>
        <v>5.8500000000000005</v>
      </c>
      <c r="I27" s="320">
        <f>U27/12</f>
        <v>5.8500000000000005</v>
      </c>
      <c r="J27" s="320">
        <f>U27/12</f>
        <v>5.8500000000000005</v>
      </c>
      <c r="K27" s="320">
        <f t="shared" si="1"/>
        <v>17.55</v>
      </c>
      <c r="L27" s="320">
        <f>U27/12</f>
        <v>5.8500000000000005</v>
      </c>
      <c r="M27" s="320">
        <f>U27/12</f>
        <v>5.8500000000000005</v>
      </c>
      <c r="N27" s="320">
        <f>U27/12</f>
        <v>5.8500000000000005</v>
      </c>
      <c r="O27" s="320">
        <f t="shared" si="2"/>
        <v>17.55</v>
      </c>
      <c r="P27" s="320">
        <f>U27/12</f>
        <v>5.8500000000000005</v>
      </c>
      <c r="Q27" s="320">
        <f>U27/12</f>
        <v>5.8500000000000005</v>
      </c>
      <c r="R27" s="320">
        <f>U27/12</f>
        <v>5.8500000000000005</v>
      </c>
      <c r="S27" s="321">
        <f t="shared" si="3"/>
        <v>17.55</v>
      </c>
      <c r="T27" s="321">
        <f>SUM(D27:R27)</f>
        <v>122.84999999999997</v>
      </c>
      <c r="U27" s="322">
        <v>70.2</v>
      </c>
      <c r="V27" s="323"/>
      <c r="W27" s="323"/>
      <c r="X27" s="231"/>
      <c r="Y27" s="231"/>
    </row>
    <row r="28" spans="1:25" ht="15">
      <c r="A28" s="76">
        <v>18</v>
      </c>
      <c r="B28" s="341" t="s">
        <v>206</v>
      </c>
      <c r="C28" s="76" t="s">
        <v>180</v>
      </c>
      <c r="D28" s="13">
        <v>0.17</v>
      </c>
      <c r="E28" s="13">
        <v>0.17</v>
      </c>
      <c r="F28" s="13">
        <v>0.16</v>
      </c>
      <c r="G28" s="13">
        <f t="shared" si="0"/>
        <v>0.5</v>
      </c>
      <c r="H28" s="320">
        <v>0.17</v>
      </c>
      <c r="I28" s="320">
        <v>0.17</v>
      </c>
      <c r="J28" s="320">
        <v>0.16</v>
      </c>
      <c r="K28" s="320">
        <f t="shared" si="1"/>
        <v>0.5</v>
      </c>
      <c r="L28" s="320">
        <v>0.17</v>
      </c>
      <c r="M28" s="320">
        <v>0.17</v>
      </c>
      <c r="N28" s="320">
        <v>0.16</v>
      </c>
      <c r="O28" s="320">
        <f t="shared" si="2"/>
        <v>0.5</v>
      </c>
      <c r="P28" s="320">
        <v>0.17</v>
      </c>
      <c r="Q28" s="320">
        <v>0.17</v>
      </c>
      <c r="R28" s="320">
        <v>0.16</v>
      </c>
      <c r="S28" s="321">
        <f t="shared" si="3"/>
        <v>0.5</v>
      </c>
      <c r="T28" s="321">
        <f>SUM(D28:R28)</f>
        <v>3.5</v>
      </c>
      <c r="U28" s="322">
        <v>2</v>
      </c>
      <c r="V28" s="323"/>
      <c r="W28" s="323"/>
      <c r="X28" s="231"/>
      <c r="Y28" s="231"/>
    </row>
    <row r="29" spans="1:25" ht="15">
      <c r="A29" s="76">
        <v>19</v>
      </c>
      <c r="B29" s="341" t="s">
        <v>207</v>
      </c>
      <c r="C29" s="76" t="s">
        <v>1</v>
      </c>
      <c r="D29" s="13">
        <v>15</v>
      </c>
      <c r="E29" s="13">
        <v>15</v>
      </c>
      <c r="F29" s="13">
        <v>15</v>
      </c>
      <c r="G29" s="13">
        <f t="shared" si="0"/>
        <v>45</v>
      </c>
      <c r="H29" s="13">
        <v>15</v>
      </c>
      <c r="I29" s="13">
        <v>15</v>
      </c>
      <c r="J29" s="13">
        <v>15</v>
      </c>
      <c r="K29" s="13">
        <f t="shared" si="1"/>
        <v>45</v>
      </c>
      <c r="L29" s="13">
        <v>15</v>
      </c>
      <c r="M29" s="13">
        <v>15</v>
      </c>
      <c r="N29" s="13">
        <v>15</v>
      </c>
      <c r="O29" s="13">
        <f t="shared" si="2"/>
        <v>45</v>
      </c>
      <c r="P29" s="13">
        <v>15</v>
      </c>
      <c r="Q29" s="13">
        <v>15</v>
      </c>
      <c r="R29" s="13">
        <v>15</v>
      </c>
      <c r="S29" s="76">
        <f t="shared" si="3"/>
        <v>45</v>
      </c>
      <c r="T29" s="76">
        <f>SUM(D29:R29)</f>
        <v>315</v>
      </c>
      <c r="U29" s="176">
        <v>180</v>
      </c>
      <c r="V29" s="323"/>
      <c r="W29" s="323"/>
      <c r="X29" s="231"/>
      <c r="Y29" s="231"/>
    </row>
    <row r="30" spans="1:25" ht="15">
      <c r="A30" s="76">
        <v>20</v>
      </c>
      <c r="B30" s="341" t="s">
        <v>208</v>
      </c>
      <c r="C30" s="76" t="s">
        <v>1</v>
      </c>
      <c r="D30" s="13">
        <f>U30/12</f>
        <v>3.75</v>
      </c>
      <c r="E30" s="13">
        <f>U30/12</f>
        <v>3.75</v>
      </c>
      <c r="F30" s="13">
        <f>U30/12</f>
        <v>3.75</v>
      </c>
      <c r="G30" s="13">
        <f t="shared" si="0"/>
        <v>11.25</v>
      </c>
      <c r="H30" s="13">
        <f>U30/12</f>
        <v>3.75</v>
      </c>
      <c r="I30" s="13">
        <f>U30/12</f>
        <v>3.75</v>
      </c>
      <c r="J30" s="13">
        <f>U30/12</f>
        <v>3.75</v>
      </c>
      <c r="K30" s="13">
        <f t="shared" si="1"/>
        <v>11.25</v>
      </c>
      <c r="L30" s="13">
        <f>U30/12</f>
        <v>3.75</v>
      </c>
      <c r="M30" s="13">
        <f>U30/12</f>
        <v>3.75</v>
      </c>
      <c r="N30" s="13">
        <f>U30/12</f>
        <v>3.75</v>
      </c>
      <c r="O30" s="13">
        <f t="shared" si="2"/>
        <v>11.25</v>
      </c>
      <c r="P30" s="13">
        <f>U30/12</f>
        <v>3.75</v>
      </c>
      <c r="Q30" s="13">
        <f>U30/12</f>
        <v>3.75</v>
      </c>
      <c r="R30" s="13">
        <f>U30/12</f>
        <v>3.75</v>
      </c>
      <c r="S30" s="76">
        <f t="shared" si="3"/>
        <v>11.25</v>
      </c>
      <c r="T30" s="76">
        <f>SUM(D30:R30)</f>
        <v>78.75</v>
      </c>
      <c r="U30" s="176">
        <v>45</v>
      </c>
      <c r="V30" s="323"/>
      <c r="W30" s="323"/>
      <c r="X30" s="231"/>
      <c r="Y30" s="231"/>
    </row>
    <row r="31" spans="1:25" ht="15">
      <c r="A31" s="76">
        <v>21</v>
      </c>
      <c r="B31" s="341" t="s">
        <v>209</v>
      </c>
      <c r="C31" s="76" t="s">
        <v>1</v>
      </c>
      <c r="D31" s="13">
        <v>2</v>
      </c>
      <c r="E31" s="13">
        <v>2</v>
      </c>
      <c r="F31" s="13">
        <v>1</v>
      </c>
      <c r="G31" s="13">
        <f t="shared" si="0"/>
        <v>5</v>
      </c>
      <c r="H31" s="13">
        <v>2</v>
      </c>
      <c r="I31" s="13">
        <v>2</v>
      </c>
      <c r="J31" s="13">
        <v>1</v>
      </c>
      <c r="K31" s="13">
        <f t="shared" si="1"/>
        <v>5</v>
      </c>
      <c r="L31" s="13">
        <v>2</v>
      </c>
      <c r="M31" s="13">
        <v>2</v>
      </c>
      <c r="N31" s="13">
        <v>1</v>
      </c>
      <c r="O31" s="13">
        <f t="shared" si="2"/>
        <v>5</v>
      </c>
      <c r="P31" s="13">
        <v>2</v>
      </c>
      <c r="Q31" s="13">
        <v>2</v>
      </c>
      <c r="R31" s="13">
        <v>1</v>
      </c>
      <c r="S31" s="76">
        <f t="shared" si="3"/>
        <v>5</v>
      </c>
      <c r="T31" s="76">
        <f>SUM(D31:R31)</f>
        <v>35</v>
      </c>
      <c r="U31" s="176">
        <v>20</v>
      </c>
      <c r="V31" s="323"/>
      <c r="W31" s="323"/>
      <c r="X31" s="231"/>
      <c r="Y31" s="231"/>
    </row>
    <row r="32" spans="1:25" ht="15">
      <c r="A32" s="76">
        <v>22</v>
      </c>
      <c r="B32" s="341" t="s">
        <v>210</v>
      </c>
      <c r="C32" s="76" t="s">
        <v>211</v>
      </c>
      <c r="D32" s="13">
        <f>U32/12</f>
        <v>250</v>
      </c>
      <c r="E32" s="13">
        <f>U32/12</f>
        <v>250</v>
      </c>
      <c r="F32" s="13">
        <f>U32/12</f>
        <v>250</v>
      </c>
      <c r="G32" s="13">
        <f t="shared" si="0"/>
        <v>750</v>
      </c>
      <c r="H32" s="13">
        <f>U32/12</f>
        <v>250</v>
      </c>
      <c r="I32" s="13">
        <f>U32/12</f>
        <v>250</v>
      </c>
      <c r="J32" s="13">
        <f>U32/12</f>
        <v>250</v>
      </c>
      <c r="K32" s="13">
        <f t="shared" si="1"/>
        <v>750</v>
      </c>
      <c r="L32" s="13">
        <f>U32/12</f>
        <v>250</v>
      </c>
      <c r="M32" s="13">
        <f>U32/12</f>
        <v>250</v>
      </c>
      <c r="N32" s="13">
        <f>U32/12</f>
        <v>250</v>
      </c>
      <c r="O32" s="13">
        <f t="shared" si="2"/>
        <v>750</v>
      </c>
      <c r="P32" s="13">
        <f>U32/12</f>
        <v>250</v>
      </c>
      <c r="Q32" s="13">
        <f>U32/12</f>
        <v>250</v>
      </c>
      <c r="R32" s="13">
        <f>U32/12</f>
        <v>250</v>
      </c>
      <c r="S32" s="76">
        <f t="shared" si="3"/>
        <v>750</v>
      </c>
      <c r="T32" s="76">
        <f>SUM(D32:R32)</f>
        <v>5250</v>
      </c>
      <c r="U32" s="176">
        <v>3000</v>
      </c>
      <c r="V32" s="323"/>
      <c r="W32" s="323"/>
      <c r="X32" s="231"/>
      <c r="Y32" s="231"/>
    </row>
    <row r="33" spans="1:25" ht="15">
      <c r="A33" s="76">
        <v>23</v>
      </c>
      <c r="B33" s="341" t="s">
        <v>212</v>
      </c>
      <c r="C33" s="76" t="s">
        <v>211</v>
      </c>
      <c r="D33" s="13">
        <f>U33/12</f>
        <v>25</v>
      </c>
      <c r="E33" s="13">
        <f>U33/12</f>
        <v>25</v>
      </c>
      <c r="F33" s="13">
        <f>U33/12</f>
        <v>25</v>
      </c>
      <c r="G33" s="13">
        <f t="shared" si="0"/>
        <v>75</v>
      </c>
      <c r="H33" s="13">
        <f>U33/12</f>
        <v>25</v>
      </c>
      <c r="I33" s="13">
        <f>U33/12</f>
        <v>25</v>
      </c>
      <c r="J33" s="13">
        <f>U33/12</f>
        <v>25</v>
      </c>
      <c r="K33" s="13">
        <f t="shared" si="1"/>
        <v>75</v>
      </c>
      <c r="L33" s="13">
        <f>U33/12</f>
        <v>25</v>
      </c>
      <c r="M33" s="13">
        <f>U33/12</f>
        <v>25</v>
      </c>
      <c r="N33" s="13">
        <f>U33/12</f>
        <v>25</v>
      </c>
      <c r="O33" s="13">
        <f t="shared" si="2"/>
        <v>75</v>
      </c>
      <c r="P33" s="13">
        <f>U33/12</f>
        <v>25</v>
      </c>
      <c r="Q33" s="13">
        <f>U33/12</f>
        <v>25</v>
      </c>
      <c r="R33" s="13">
        <f>U33/12</f>
        <v>25</v>
      </c>
      <c r="S33" s="76">
        <f>R33+Q33+P33</f>
        <v>75</v>
      </c>
      <c r="T33" s="76">
        <f>SUM(D33:R33)</f>
        <v>525</v>
      </c>
      <c r="U33" s="176">
        <v>300</v>
      </c>
      <c r="V33" s="323"/>
      <c r="W33" s="323"/>
      <c r="X33" s="231"/>
      <c r="Y33" s="231"/>
    </row>
    <row r="34" spans="1:25" ht="15">
      <c r="A34" s="76">
        <v>24</v>
      </c>
      <c r="B34" s="341" t="s">
        <v>213</v>
      </c>
      <c r="C34" s="76" t="s">
        <v>211</v>
      </c>
      <c r="D34" s="13">
        <v>1</v>
      </c>
      <c r="E34" s="13">
        <v>1</v>
      </c>
      <c r="F34" s="13"/>
      <c r="G34" s="13">
        <f t="shared" si="0"/>
        <v>2</v>
      </c>
      <c r="H34" s="13">
        <v>1</v>
      </c>
      <c r="I34" s="13">
        <v>1</v>
      </c>
      <c r="J34" s="13"/>
      <c r="K34" s="13">
        <f t="shared" si="1"/>
        <v>2</v>
      </c>
      <c r="L34" s="13">
        <v>1</v>
      </c>
      <c r="M34" s="13">
        <v>1</v>
      </c>
      <c r="N34" s="13"/>
      <c r="O34" s="13">
        <f t="shared" si="2"/>
        <v>2</v>
      </c>
      <c r="P34" s="13">
        <v>1</v>
      </c>
      <c r="Q34" s="13">
        <v>1</v>
      </c>
      <c r="R34" s="13"/>
      <c r="S34" s="76">
        <f t="shared" si="3"/>
        <v>2</v>
      </c>
      <c r="T34" s="76">
        <f>SUM(D34:R34)</f>
        <v>14</v>
      </c>
      <c r="U34" s="176">
        <v>8</v>
      </c>
      <c r="V34" s="323"/>
      <c r="W34" s="323"/>
      <c r="X34" s="231"/>
      <c r="Y34" s="231"/>
    </row>
    <row r="35" spans="1:25" ht="15">
      <c r="A35" s="76">
        <v>25</v>
      </c>
      <c r="B35" s="341" t="s">
        <v>214</v>
      </c>
      <c r="C35" s="76" t="s">
        <v>211</v>
      </c>
      <c r="D35" s="13">
        <v>21</v>
      </c>
      <c r="E35" s="13">
        <v>21</v>
      </c>
      <c r="F35" s="13">
        <v>21</v>
      </c>
      <c r="G35" s="13">
        <f t="shared" si="0"/>
        <v>63</v>
      </c>
      <c r="H35" s="13">
        <v>21</v>
      </c>
      <c r="I35" s="13">
        <v>21</v>
      </c>
      <c r="J35" s="13">
        <v>21</v>
      </c>
      <c r="K35" s="13">
        <f t="shared" si="1"/>
        <v>63</v>
      </c>
      <c r="L35" s="13">
        <v>21</v>
      </c>
      <c r="M35" s="13">
        <v>21</v>
      </c>
      <c r="N35" s="13">
        <v>20</v>
      </c>
      <c r="O35" s="13">
        <f t="shared" si="2"/>
        <v>62</v>
      </c>
      <c r="P35" s="13">
        <v>21</v>
      </c>
      <c r="Q35" s="13">
        <v>21</v>
      </c>
      <c r="R35" s="13">
        <v>20</v>
      </c>
      <c r="S35" s="76">
        <f t="shared" si="3"/>
        <v>62</v>
      </c>
      <c r="T35" s="76">
        <f>SUM(D35:R35)</f>
        <v>438</v>
      </c>
      <c r="U35" s="176">
        <v>250</v>
      </c>
      <c r="V35" s="323"/>
      <c r="W35" s="323"/>
      <c r="X35" s="231"/>
      <c r="Y35" s="231"/>
    </row>
    <row r="36" spans="1:25" ht="15">
      <c r="A36" s="76">
        <v>26</v>
      </c>
      <c r="B36" s="341" t="s">
        <v>215</v>
      </c>
      <c r="C36" s="76" t="s">
        <v>211</v>
      </c>
      <c r="D36" s="13">
        <v>21</v>
      </c>
      <c r="E36" s="13">
        <v>21</v>
      </c>
      <c r="F36" s="13">
        <v>21</v>
      </c>
      <c r="G36" s="13">
        <f t="shared" si="0"/>
        <v>63</v>
      </c>
      <c r="H36" s="13">
        <v>21</v>
      </c>
      <c r="I36" s="13">
        <v>21</v>
      </c>
      <c r="J36" s="13">
        <v>21</v>
      </c>
      <c r="K36" s="13">
        <f t="shared" si="1"/>
        <v>63</v>
      </c>
      <c r="L36" s="13">
        <v>21</v>
      </c>
      <c r="M36" s="13">
        <v>21</v>
      </c>
      <c r="N36" s="13">
        <v>20</v>
      </c>
      <c r="O36" s="13">
        <f t="shared" si="2"/>
        <v>62</v>
      </c>
      <c r="P36" s="13">
        <v>21</v>
      </c>
      <c r="Q36" s="13">
        <v>21</v>
      </c>
      <c r="R36" s="13">
        <v>20</v>
      </c>
      <c r="S36" s="76">
        <f t="shared" si="3"/>
        <v>62</v>
      </c>
      <c r="T36" s="76">
        <f>SUM(D36:R36)</f>
        <v>438</v>
      </c>
      <c r="U36" s="176">
        <v>250</v>
      </c>
      <c r="V36" s="323"/>
      <c r="W36" s="323"/>
      <c r="X36" s="231"/>
      <c r="Y36" s="231"/>
    </row>
    <row r="37" spans="1:25" ht="15">
      <c r="A37" s="76">
        <v>27</v>
      </c>
      <c r="B37" s="343" t="s">
        <v>216</v>
      </c>
      <c r="C37" s="76" t="s">
        <v>211</v>
      </c>
      <c r="D37" s="13">
        <f>U37/12</f>
        <v>828</v>
      </c>
      <c r="E37" s="13">
        <f>U37/12</f>
        <v>828</v>
      </c>
      <c r="F37" s="13">
        <f>U37/12</f>
        <v>828</v>
      </c>
      <c r="G37" s="13">
        <f t="shared" si="0"/>
        <v>2484</v>
      </c>
      <c r="H37" s="13">
        <f>U37/12</f>
        <v>828</v>
      </c>
      <c r="I37" s="13">
        <f>U37/12</f>
        <v>828</v>
      </c>
      <c r="J37" s="13">
        <f>U37/12</f>
        <v>828</v>
      </c>
      <c r="K37" s="13">
        <f t="shared" si="1"/>
        <v>2484</v>
      </c>
      <c r="L37" s="13">
        <f>U37/12</f>
        <v>828</v>
      </c>
      <c r="M37" s="13">
        <f>U37/12</f>
        <v>828</v>
      </c>
      <c r="N37" s="13">
        <f>U37/12</f>
        <v>828</v>
      </c>
      <c r="O37" s="13">
        <f t="shared" si="2"/>
        <v>2484</v>
      </c>
      <c r="P37" s="13">
        <f>U37/12</f>
        <v>828</v>
      </c>
      <c r="Q37" s="13">
        <f>U37/12</f>
        <v>828</v>
      </c>
      <c r="R37" s="13">
        <f>U37/12</f>
        <v>828</v>
      </c>
      <c r="S37" s="76">
        <f t="shared" si="3"/>
        <v>2484</v>
      </c>
      <c r="T37" s="76">
        <f>SUM(D37:R37)</f>
        <v>17388</v>
      </c>
      <c r="U37" s="176">
        <v>9936</v>
      </c>
      <c r="V37" s="323"/>
      <c r="W37" s="323"/>
      <c r="X37" s="231"/>
      <c r="Y37" s="231"/>
    </row>
    <row r="38" spans="1:25" ht="15">
      <c r="A38" s="76">
        <v>28</v>
      </c>
      <c r="B38" s="343" t="s">
        <v>217</v>
      </c>
      <c r="C38" s="76" t="s">
        <v>211</v>
      </c>
      <c r="D38" s="13">
        <v>17</v>
      </c>
      <c r="E38" s="13">
        <v>17</v>
      </c>
      <c r="F38" s="13">
        <v>16</v>
      </c>
      <c r="G38" s="13">
        <f t="shared" si="0"/>
        <v>50</v>
      </c>
      <c r="H38" s="13">
        <v>17</v>
      </c>
      <c r="I38" s="13">
        <v>17</v>
      </c>
      <c r="J38" s="13">
        <v>16</v>
      </c>
      <c r="K38" s="13">
        <f t="shared" si="1"/>
        <v>50</v>
      </c>
      <c r="L38" s="13">
        <v>17</v>
      </c>
      <c r="M38" s="13">
        <v>17</v>
      </c>
      <c r="N38" s="13">
        <v>16</v>
      </c>
      <c r="O38" s="13">
        <f t="shared" si="2"/>
        <v>50</v>
      </c>
      <c r="P38" s="13">
        <v>17</v>
      </c>
      <c r="Q38" s="13">
        <v>17</v>
      </c>
      <c r="R38" s="13">
        <v>16</v>
      </c>
      <c r="S38" s="76">
        <f t="shared" si="3"/>
        <v>50</v>
      </c>
      <c r="T38" s="76">
        <f>SUM(D38:R38)</f>
        <v>350</v>
      </c>
      <c r="U38" s="176">
        <v>200</v>
      </c>
      <c r="V38" s="323"/>
      <c r="W38" s="323"/>
      <c r="X38" s="231"/>
      <c r="Y38" s="231"/>
    </row>
    <row r="39" spans="1:25" ht="15">
      <c r="A39" s="76">
        <v>29</v>
      </c>
      <c r="B39" s="343" t="s">
        <v>218</v>
      </c>
      <c r="C39" s="76" t="s">
        <v>211</v>
      </c>
      <c r="D39" s="13">
        <v>17</v>
      </c>
      <c r="E39" s="13">
        <v>17</v>
      </c>
      <c r="F39" s="13">
        <v>16</v>
      </c>
      <c r="G39" s="13">
        <f t="shared" si="0"/>
        <v>50</v>
      </c>
      <c r="H39" s="13">
        <v>17</v>
      </c>
      <c r="I39" s="13">
        <v>17</v>
      </c>
      <c r="J39" s="13">
        <v>16</v>
      </c>
      <c r="K39" s="13">
        <f t="shared" si="1"/>
        <v>50</v>
      </c>
      <c r="L39" s="13">
        <v>17</v>
      </c>
      <c r="M39" s="13">
        <v>17</v>
      </c>
      <c r="N39" s="13">
        <v>16</v>
      </c>
      <c r="O39" s="13">
        <f t="shared" si="2"/>
        <v>50</v>
      </c>
      <c r="P39" s="13">
        <v>17</v>
      </c>
      <c r="Q39" s="13">
        <v>17</v>
      </c>
      <c r="R39" s="13">
        <v>16</v>
      </c>
      <c r="S39" s="76">
        <f t="shared" si="3"/>
        <v>50</v>
      </c>
      <c r="T39" s="76">
        <f>SUM(D39:R39)</f>
        <v>350</v>
      </c>
      <c r="U39" s="176">
        <v>200</v>
      </c>
      <c r="V39" s="323"/>
      <c r="W39" s="323"/>
      <c r="X39" s="231"/>
      <c r="Y39" s="231"/>
    </row>
    <row r="40" spans="1:25" ht="15">
      <c r="A40" s="76">
        <v>30</v>
      </c>
      <c r="B40" s="343" t="s">
        <v>219</v>
      </c>
      <c r="C40" s="76" t="s">
        <v>1</v>
      </c>
      <c r="D40" s="13">
        <f>U40/12</f>
        <v>50</v>
      </c>
      <c r="E40" s="13">
        <f>U40/12</f>
        <v>50</v>
      </c>
      <c r="F40" s="13">
        <f>U40/12</f>
        <v>50</v>
      </c>
      <c r="G40" s="13">
        <f t="shared" si="0"/>
        <v>150</v>
      </c>
      <c r="H40" s="13">
        <f>U40/12</f>
        <v>50</v>
      </c>
      <c r="I40" s="13">
        <f>U40/12</f>
        <v>50</v>
      </c>
      <c r="J40" s="13">
        <f>U40/12</f>
        <v>50</v>
      </c>
      <c r="K40" s="13">
        <f t="shared" si="1"/>
        <v>150</v>
      </c>
      <c r="L40" s="13">
        <f>U40/12</f>
        <v>50</v>
      </c>
      <c r="M40" s="13">
        <f>U40/12</f>
        <v>50</v>
      </c>
      <c r="N40" s="13">
        <f>U40/12</f>
        <v>50</v>
      </c>
      <c r="O40" s="13">
        <f t="shared" si="2"/>
        <v>150</v>
      </c>
      <c r="P40" s="13">
        <f>U40/12</f>
        <v>50</v>
      </c>
      <c r="Q40" s="13">
        <f>U40/12</f>
        <v>50</v>
      </c>
      <c r="R40" s="13">
        <f>U40/12</f>
        <v>50</v>
      </c>
      <c r="S40" s="76">
        <f t="shared" si="3"/>
        <v>150</v>
      </c>
      <c r="T40" s="76">
        <f>SUM(D40:R40)</f>
        <v>1050</v>
      </c>
      <c r="U40" s="176">
        <v>600</v>
      </c>
      <c r="V40" s="323"/>
      <c r="W40" s="323"/>
      <c r="X40" s="231"/>
      <c r="Y40" s="231"/>
    </row>
    <row r="41" spans="1:25" ht="15">
      <c r="A41" s="76">
        <v>31</v>
      </c>
      <c r="B41" s="343" t="s">
        <v>220</v>
      </c>
      <c r="C41" s="76" t="s">
        <v>1</v>
      </c>
      <c r="D41" s="13">
        <v>134</v>
      </c>
      <c r="E41" s="13">
        <v>133</v>
      </c>
      <c r="F41" s="13">
        <v>133</v>
      </c>
      <c r="G41" s="13">
        <f t="shared" si="0"/>
        <v>400</v>
      </c>
      <c r="H41" s="13">
        <v>134</v>
      </c>
      <c r="I41" s="13">
        <v>133</v>
      </c>
      <c r="J41" s="13">
        <v>133</v>
      </c>
      <c r="K41" s="13">
        <f t="shared" si="1"/>
        <v>400</v>
      </c>
      <c r="L41" s="13">
        <v>134</v>
      </c>
      <c r="M41" s="13">
        <v>133</v>
      </c>
      <c r="N41" s="13">
        <v>133</v>
      </c>
      <c r="O41" s="13">
        <f t="shared" si="2"/>
        <v>400</v>
      </c>
      <c r="P41" s="13">
        <v>134</v>
      </c>
      <c r="Q41" s="13">
        <v>133</v>
      </c>
      <c r="R41" s="13">
        <v>133</v>
      </c>
      <c r="S41" s="76">
        <f t="shared" si="3"/>
        <v>400</v>
      </c>
      <c r="T41" s="76">
        <f>SUM(D41:R41)</f>
        <v>2800</v>
      </c>
      <c r="U41" s="176">
        <v>1600</v>
      </c>
      <c r="V41" s="323"/>
      <c r="W41" s="323"/>
      <c r="X41" s="231"/>
      <c r="Y41" s="231"/>
    </row>
    <row r="42" spans="1:25" ht="15">
      <c r="A42" s="76">
        <v>32</v>
      </c>
      <c r="B42" s="343" t="s">
        <v>221</v>
      </c>
      <c r="C42" s="76" t="s">
        <v>1</v>
      </c>
      <c r="D42" s="13">
        <v>34</v>
      </c>
      <c r="E42" s="13">
        <v>33</v>
      </c>
      <c r="F42" s="13">
        <v>33</v>
      </c>
      <c r="G42" s="13">
        <f t="shared" si="0"/>
        <v>100</v>
      </c>
      <c r="H42" s="13">
        <v>34</v>
      </c>
      <c r="I42" s="13">
        <v>33</v>
      </c>
      <c r="J42" s="13">
        <v>33</v>
      </c>
      <c r="K42" s="13">
        <f t="shared" si="1"/>
        <v>100</v>
      </c>
      <c r="L42" s="13">
        <v>34</v>
      </c>
      <c r="M42" s="13">
        <v>33</v>
      </c>
      <c r="N42" s="13">
        <v>33</v>
      </c>
      <c r="O42" s="13">
        <f t="shared" si="2"/>
        <v>100</v>
      </c>
      <c r="P42" s="13">
        <v>34</v>
      </c>
      <c r="Q42" s="13">
        <v>33</v>
      </c>
      <c r="R42" s="13">
        <v>33</v>
      </c>
      <c r="S42" s="76">
        <f t="shared" si="3"/>
        <v>100</v>
      </c>
      <c r="T42" s="76">
        <f>SUM(D42:R42)</f>
        <v>700</v>
      </c>
      <c r="U42" s="176">
        <v>400</v>
      </c>
      <c r="V42" s="323"/>
      <c r="W42" s="323"/>
      <c r="X42" s="231"/>
      <c r="Y42" s="231"/>
    </row>
    <row r="43" spans="1:25" ht="15">
      <c r="A43" s="76">
        <v>33</v>
      </c>
      <c r="B43" s="343" t="s">
        <v>222</v>
      </c>
      <c r="C43" s="76" t="s">
        <v>211</v>
      </c>
      <c r="D43" s="13">
        <v>67</v>
      </c>
      <c r="E43" s="13">
        <v>67</v>
      </c>
      <c r="F43" s="13">
        <v>66</v>
      </c>
      <c r="G43" s="13">
        <f t="shared" si="0"/>
        <v>200</v>
      </c>
      <c r="H43" s="13">
        <v>67</v>
      </c>
      <c r="I43" s="13">
        <v>67</v>
      </c>
      <c r="J43" s="13">
        <v>66</v>
      </c>
      <c r="K43" s="13">
        <f t="shared" si="1"/>
        <v>200</v>
      </c>
      <c r="L43" s="13">
        <v>67</v>
      </c>
      <c r="M43" s="13">
        <v>67</v>
      </c>
      <c r="N43" s="13">
        <v>66</v>
      </c>
      <c r="O43" s="13">
        <f t="shared" si="2"/>
        <v>200</v>
      </c>
      <c r="P43" s="13">
        <v>67</v>
      </c>
      <c r="Q43" s="13">
        <v>67</v>
      </c>
      <c r="R43" s="13">
        <v>66</v>
      </c>
      <c r="S43" s="76">
        <f t="shared" si="3"/>
        <v>200</v>
      </c>
      <c r="T43" s="76">
        <f>SUM(D43:R43)</f>
        <v>1400</v>
      </c>
      <c r="U43" s="176">
        <v>800</v>
      </c>
      <c r="V43" s="323"/>
      <c r="W43" s="323"/>
      <c r="X43" s="231"/>
      <c r="Y43" s="231"/>
    </row>
    <row r="44" spans="1:25" ht="15">
      <c r="A44" s="76">
        <v>34</v>
      </c>
      <c r="B44" s="343" t="s">
        <v>223</v>
      </c>
      <c r="C44" s="76" t="s">
        <v>211</v>
      </c>
      <c r="D44" s="13">
        <f>U44/12</f>
        <v>20</v>
      </c>
      <c r="E44" s="13">
        <f>U44/12</f>
        <v>20</v>
      </c>
      <c r="F44" s="13">
        <f>U44/12</f>
        <v>20</v>
      </c>
      <c r="G44" s="13">
        <f t="shared" si="0"/>
        <v>60</v>
      </c>
      <c r="H44" s="13">
        <f>U44/12</f>
        <v>20</v>
      </c>
      <c r="I44" s="13">
        <f>U44/12</f>
        <v>20</v>
      </c>
      <c r="J44" s="13">
        <f>U44/12</f>
        <v>20</v>
      </c>
      <c r="K44" s="13">
        <f t="shared" si="1"/>
        <v>60</v>
      </c>
      <c r="L44" s="13">
        <f>U44/12</f>
        <v>20</v>
      </c>
      <c r="M44" s="13">
        <f>U44/12</f>
        <v>20</v>
      </c>
      <c r="N44" s="13">
        <f>U44/12</f>
        <v>20</v>
      </c>
      <c r="O44" s="13">
        <f t="shared" si="2"/>
        <v>60</v>
      </c>
      <c r="P44" s="13">
        <f>U44/12</f>
        <v>20</v>
      </c>
      <c r="Q44" s="13">
        <f>U44/12</f>
        <v>20</v>
      </c>
      <c r="R44" s="13">
        <f>U44/12</f>
        <v>20</v>
      </c>
      <c r="S44" s="76">
        <f t="shared" si="3"/>
        <v>60</v>
      </c>
      <c r="T44" s="76">
        <f>SUM(D44:R44)</f>
        <v>420</v>
      </c>
      <c r="U44" s="176">
        <v>240</v>
      </c>
      <c r="V44" s="323"/>
      <c r="W44" s="323"/>
      <c r="X44" s="231"/>
      <c r="Y44" s="231"/>
    </row>
    <row r="45" spans="1:25" ht="15">
      <c r="A45" s="76">
        <v>35</v>
      </c>
      <c r="B45" s="343" t="s">
        <v>224</v>
      </c>
      <c r="C45" s="76" t="s">
        <v>1</v>
      </c>
      <c r="D45" s="13">
        <f>U45/12</f>
        <v>50</v>
      </c>
      <c r="E45" s="13">
        <f>U45/12</f>
        <v>50</v>
      </c>
      <c r="F45" s="13">
        <f>U45/12</f>
        <v>50</v>
      </c>
      <c r="G45" s="13">
        <f t="shared" si="0"/>
        <v>150</v>
      </c>
      <c r="H45" s="13">
        <f>U45/12</f>
        <v>50</v>
      </c>
      <c r="I45" s="13">
        <f>U45/12</f>
        <v>50</v>
      </c>
      <c r="J45" s="13">
        <f>U45/12</f>
        <v>50</v>
      </c>
      <c r="K45" s="13">
        <f t="shared" si="1"/>
        <v>150</v>
      </c>
      <c r="L45" s="13">
        <f>U45/12</f>
        <v>50</v>
      </c>
      <c r="M45" s="13">
        <f>U45/12</f>
        <v>50</v>
      </c>
      <c r="N45" s="13">
        <f>U45/12</f>
        <v>50</v>
      </c>
      <c r="O45" s="13">
        <f t="shared" si="2"/>
        <v>150</v>
      </c>
      <c r="P45" s="13">
        <f>U45/12</f>
        <v>50</v>
      </c>
      <c r="Q45" s="13">
        <f>U45/12</f>
        <v>50</v>
      </c>
      <c r="R45" s="13">
        <f>U45/12</f>
        <v>50</v>
      </c>
      <c r="S45" s="76">
        <f t="shared" si="3"/>
        <v>150</v>
      </c>
      <c r="T45" s="76">
        <f>SUM(D45:R45)</f>
        <v>1050</v>
      </c>
      <c r="U45" s="176">
        <v>600</v>
      </c>
      <c r="V45" s="323"/>
      <c r="W45" s="323"/>
      <c r="X45" s="231"/>
      <c r="Y45" s="231"/>
    </row>
    <row r="46" spans="1:25" ht="15">
      <c r="A46" s="76">
        <v>36</v>
      </c>
      <c r="B46" s="343" t="s">
        <v>225</v>
      </c>
      <c r="C46" s="76" t="s">
        <v>1</v>
      </c>
      <c r="D46" s="13">
        <v>34</v>
      </c>
      <c r="E46" s="13">
        <v>33</v>
      </c>
      <c r="F46" s="13">
        <v>33</v>
      </c>
      <c r="G46" s="13">
        <f t="shared" si="0"/>
        <v>100</v>
      </c>
      <c r="H46" s="13">
        <v>34</v>
      </c>
      <c r="I46" s="13">
        <v>33</v>
      </c>
      <c r="J46" s="13">
        <v>33</v>
      </c>
      <c r="K46" s="13">
        <f t="shared" si="1"/>
        <v>100</v>
      </c>
      <c r="L46" s="13">
        <v>34</v>
      </c>
      <c r="M46" s="13">
        <v>33</v>
      </c>
      <c r="N46" s="13">
        <v>33</v>
      </c>
      <c r="O46" s="13">
        <f t="shared" si="2"/>
        <v>100</v>
      </c>
      <c r="P46" s="13">
        <v>34</v>
      </c>
      <c r="Q46" s="13">
        <v>33</v>
      </c>
      <c r="R46" s="13">
        <v>33</v>
      </c>
      <c r="S46" s="76">
        <f t="shared" si="3"/>
        <v>100</v>
      </c>
      <c r="T46" s="76">
        <f>SUM(D46:R46)</f>
        <v>700</v>
      </c>
      <c r="U46" s="176">
        <v>400</v>
      </c>
      <c r="V46" s="323"/>
      <c r="W46" s="323"/>
      <c r="X46" s="231"/>
      <c r="Y46" s="231"/>
    </row>
    <row r="47" spans="1:25" ht="15">
      <c r="A47" s="76">
        <v>37</v>
      </c>
      <c r="B47" s="343" t="s">
        <v>230</v>
      </c>
      <c r="C47" s="76" t="s">
        <v>1</v>
      </c>
      <c r="D47" s="13">
        <f>U47/12</f>
        <v>50</v>
      </c>
      <c r="E47" s="13">
        <f>U47/12</f>
        <v>50</v>
      </c>
      <c r="F47" s="13">
        <f>U47/12</f>
        <v>50</v>
      </c>
      <c r="G47" s="13">
        <f t="shared" si="0"/>
        <v>150</v>
      </c>
      <c r="H47" s="13">
        <f>U47/12</f>
        <v>50</v>
      </c>
      <c r="I47" s="13">
        <f>U47/12</f>
        <v>50</v>
      </c>
      <c r="J47" s="13">
        <f>U47/12</f>
        <v>50</v>
      </c>
      <c r="K47" s="13">
        <f t="shared" si="1"/>
        <v>150</v>
      </c>
      <c r="L47" s="13">
        <f>U47/12</f>
        <v>50</v>
      </c>
      <c r="M47" s="13">
        <f>U47/12</f>
        <v>50</v>
      </c>
      <c r="N47" s="13">
        <f>U47/12</f>
        <v>50</v>
      </c>
      <c r="O47" s="13">
        <f t="shared" si="2"/>
        <v>150</v>
      </c>
      <c r="P47" s="13">
        <f>U47/12</f>
        <v>50</v>
      </c>
      <c r="Q47" s="13">
        <f>U47/12</f>
        <v>50</v>
      </c>
      <c r="R47" s="13">
        <f>U47/12</f>
        <v>50</v>
      </c>
      <c r="S47" s="76">
        <f t="shared" si="3"/>
        <v>150</v>
      </c>
      <c r="T47" s="76">
        <f>SUM(D47:R47)</f>
        <v>1050</v>
      </c>
      <c r="U47" s="176">
        <v>600</v>
      </c>
      <c r="V47" s="323"/>
      <c r="W47" s="323"/>
      <c r="X47" s="231"/>
      <c r="Y47" s="231"/>
    </row>
    <row r="48" spans="1:25" ht="15">
      <c r="A48" s="76">
        <v>38</v>
      </c>
      <c r="B48" s="343" t="s">
        <v>231</v>
      </c>
      <c r="C48" s="76" t="s">
        <v>1</v>
      </c>
      <c r="D48" s="13">
        <f>U48/12</f>
        <v>25</v>
      </c>
      <c r="E48" s="13">
        <f>U48/12</f>
        <v>25</v>
      </c>
      <c r="F48" s="13">
        <f>U48/12</f>
        <v>25</v>
      </c>
      <c r="G48" s="13">
        <f t="shared" si="0"/>
        <v>75</v>
      </c>
      <c r="H48" s="13">
        <f>U48/12</f>
        <v>25</v>
      </c>
      <c r="I48" s="13">
        <f>U48/12</f>
        <v>25</v>
      </c>
      <c r="J48" s="13">
        <f>U48/12</f>
        <v>25</v>
      </c>
      <c r="K48" s="13">
        <f t="shared" si="1"/>
        <v>75</v>
      </c>
      <c r="L48" s="13">
        <f>U48/12</f>
        <v>25</v>
      </c>
      <c r="M48" s="13">
        <f>U48/12</f>
        <v>25</v>
      </c>
      <c r="N48" s="13">
        <f>U48/12</f>
        <v>25</v>
      </c>
      <c r="O48" s="13">
        <f t="shared" si="2"/>
        <v>75</v>
      </c>
      <c r="P48" s="13">
        <f>U48/12</f>
        <v>25</v>
      </c>
      <c r="Q48" s="13">
        <f>U48/12</f>
        <v>25</v>
      </c>
      <c r="R48" s="13">
        <f>U48/12</f>
        <v>25</v>
      </c>
      <c r="S48" s="76">
        <f t="shared" si="3"/>
        <v>75</v>
      </c>
      <c r="T48" s="76">
        <f>SUM(D48:R48)</f>
        <v>525</v>
      </c>
      <c r="U48" s="176">
        <v>300</v>
      </c>
      <c r="V48" s="323"/>
      <c r="W48" s="323"/>
      <c r="X48" s="231"/>
      <c r="Y48" s="231"/>
    </row>
    <row r="49" spans="1:25" ht="15">
      <c r="A49" s="76">
        <v>39</v>
      </c>
      <c r="B49" s="343" t="s">
        <v>232</v>
      </c>
      <c r="C49" s="76" t="s">
        <v>1</v>
      </c>
      <c r="D49" s="13">
        <f>U49/12</f>
        <v>25</v>
      </c>
      <c r="E49" s="13">
        <f>U49/12</f>
        <v>25</v>
      </c>
      <c r="F49" s="13">
        <f>U49/12</f>
        <v>25</v>
      </c>
      <c r="G49" s="13">
        <f t="shared" si="0"/>
        <v>75</v>
      </c>
      <c r="H49" s="13">
        <f>U49/12</f>
        <v>25</v>
      </c>
      <c r="I49" s="13">
        <f>U49/12</f>
        <v>25</v>
      </c>
      <c r="J49" s="13">
        <f>U49/12</f>
        <v>25</v>
      </c>
      <c r="K49" s="13">
        <f t="shared" si="1"/>
        <v>75</v>
      </c>
      <c r="L49" s="13">
        <f>U49/12</f>
        <v>25</v>
      </c>
      <c r="M49" s="13">
        <f>U49/12</f>
        <v>25</v>
      </c>
      <c r="N49" s="13">
        <f>U49/12</f>
        <v>25</v>
      </c>
      <c r="O49" s="13">
        <f t="shared" si="2"/>
        <v>75</v>
      </c>
      <c r="P49" s="13">
        <f>U49/12</f>
        <v>25</v>
      </c>
      <c r="Q49" s="13">
        <f>U49/12</f>
        <v>25</v>
      </c>
      <c r="R49" s="13">
        <f>U49/12</f>
        <v>25</v>
      </c>
      <c r="S49" s="76">
        <f t="shared" si="3"/>
        <v>75</v>
      </c>
      <c r="T49" s="76">
        <f>SUM(D49:R49)</f>
        <v>525</v>
      </c>
      <c r="U49" s="176">
        <v>300</v>
      </c>
      <c r="V49" s="323"/>
      <c r="W49" s="323"/>
      <c r="X49" s="231"/>
      <c r="Y49" s="231"/>
    </row>
    <row r="50" spans="1:25" ht="15">
      <c r="A50" s="76">
        <v>40</v>
      </c>
      <c r="B50" s="343" t="s">
        <v>233</v>
      </c>
      <c r="C50" s="76" t="s">
        <v>211</v>
      </c>
      <c r="D50" s="13">
        <v>9</v>
      </c>
      <c r="E50" s="13">
        <v>8</v>
      </c>
      <c r="F50" s="13">
        <v>8</v>
      </c>
      <c r="G50" s="13">
        <f t="shared" si="0"/>
        <v>25</v>
      </c>
      <c r="H50" s="13">
        <v>9</v>
      </c>
      <c r="I50" s="13">
        <v>8</v>
      </c>
      <c r="J50" s="13">
        <v>8</v>
      </c>
      <c r="K50" s="13">
        <f t="shared" si="1"/>
        <v>25</v>
      </c>
      <c r="L50" s="13">
        <v>9</v>
      </c>
      <c r="M50" s="13">
        <v>8</v>
      </c>
      <c r="N50" s="13">
        <v>8</v>
      </c>
      <c r="O50" s="13">
        <f t="shared" si="2"/>
        <v>25</v>
      </c>
      <c r="P50" s="13">
        <v>9</v>
      </c>
      <c r="Q50" s="13">
        <v>8</v>
      </c>
      <c r="R50" s="13">
        <v>8</v>
      </c>
      <c r="S50" s="76">
        <f t="shared" si="3"/>
        <v>25</v>
      </c>
      <c r="T50" s="76">
        <f>SUM(D50:R50)</f>
        <v>175</v>
      </c>
      <c r="U50" s="176">
        <v>100</v>
      </c>
      <c r="V50" s="323"/>
      <c r="W50" s="323"/>
      <c r="X50" s="231"/>
      <c r="Y50" s="231"/>
    </row>
    <row r="51" spans="1:25" ht="15">
      <c r="A51" s="76">
        <v>41</v>
      </c>
      <c r="B51" s="343" t="s">
        <v>234</v>
      </c>
      <c r="C51" s="76" t="s">
        <v>211</v>
      </c>
      <c r="D51" s="13">
        <v>9</v>
      </c>
      <c r="E51" s="13">
        <v>8</v>
      </c>
      <c r="F51" s="13">
        <v>8</v>
      </c>
      <c r="G51" s="13">
        <f t="shared" si="0"/>
        <v>25</v>
      </c>
      <c r="H51" s="13">
        <v>9</v>
      </c>
      <c r="I51" s="13">
        <v>8</v>
      </c>
      <c r="J51" s="13">
        <v>8</v>
      </c>
      <c r="K51" s="13">
        <f t="shared" si="1"/>
        <v>25</v>
      </c>
      <c r="L51" s="13">
        <v>9</v>
      </c>
      <c r="M51" s="13">
        <v>8</v>
      </c>
      <c r="N51" s="13">
        <v>8</v>
      </c>
      <c r="O51" s="13">
        <f t="shared" si="2"/>
        <v>25</v>
      </c>
      <c r="P51" s="13">
        <v>9</v>
      </c>
      <c r="Q51" s="13">
        <v>8</v>
      </c>
      <c r="R51" s="13">
        <v>8</v>
      </c>
      <c r="S51" s="76">
        <f t="shared" si="3"/>
        <v>25</v>
      </c>
      <c r="T51" s="76">
        <f>SUM(D51:R51)</f>
        <v>175</v>
      </c>
      <c r="U51" s="176">
        <v>100</v>
      </c>
      <c r="V51" s="323"/>
      <c r="W51" s="323"/>
      <c r="X51" s="231"/>
      <c r="Y51" s="231"/>
    </row>
    <row r="52" spans="1:25" ht="15">
      <c r="A52" s="76">
        <v>42</v>
      </c>
      <c r="B52" s="343" t="s">
        <v>235</v>
      </c>
      <c r="C52" s="76" t="s">
        <v>211</v>
      </c>
      <c r="D52" s="13">
        <f>U52/12</f>
        <v>25</v>
      </c>
      <c r="E52" s="13">
        <f>U52/12</f>
        <v>25</v>
      </c>
      <c r="F52" s="13">
        <f>U52/12</f>
        <v>25</v>
      </c>
      <c r="G52" s="13">
        <f t="shared" si="0"/>
        <v>75</v>
      </c>
      <c r="H52" s="13">
        <f>U52/12</f>
        <v>25</v>
      </c>
      <c r="I52" s="13">
        <f>U52/12</f>
        <v>25</v>
      </c>
      <c r="J52" s="13">
        <f>U52/12</f>
        <v>25</v>
      </c>
      <c r="K52" s="13">
        <f t="shared" si="1"/>
        <v>75</v>
      </c>
      <c r="L52" s="13">
        <f>U52/12</f>
        <v>25</v>
      </c>
      <c r="M52" s="13">
        <f>U52/12</f>
        <v>25</v>
      </c>
      <c r="N52" s="13">
        <f>U52/12</f>
        <v>25</v>
      </c>
      <c r="O52" s="13">
        <f t="shared" si="2"/>
        <v>75</v>
      </c>
      <c r="P52" s="13">
        <f>U52/12</f>
        <v>25</v>
      </c>
      <c r="Q52" s="13">
        <f>U52/12</f>
        <v>25</v>
      </c>
      <c r="R52" s="13">
        <f>U52/12</f>
        <v>25</v>
      </c>
      <c r="S52" s="76">
        <f t="shared" si="3"/>
        <v>75</v>
      </c>
      <c r="T52" s="76">
        <f>SUM(D52:R52)</f>
        <v>525</v>
      </c>
      <c r="U52" s="176">
        <v>300</v>
      </c>
      <c r="V52" s="323"/>
      <c r="W52" s="323"/>
      <c r="X52" s="231"/>
      <c r="Y52" s="231"/>
    </row>
    <row r="53" spans="1:25" ht="15">
      <c r="A53" s="76">
        <v>43</v>
      </c>
      <c r="B53" s="343" t="s">
        <v>236</v>
      </c>
      <c r="C53" s="76" t="s">
        <v>211</v>
      </c>
      <c r="D53" s="13">
        <v>34</v>
      </c>
      <c r="E53" s="13">
        <v>33</v>
      </c>
      <c r="F53" s="13">
        <v>33</v>
      </c>
      <c r="G53" s="13">
        <f t="shared" si="0"/>
        <v>100</v>
      </c>
      <c r="H53" s="13">
        <v>34</v>
      </c>
      <c r="I53" s="13">
        <v>33</v>
      </c>
      <c r="J53" s="13">
        <v>33</v>
      </c>
      <c r="K53" s="13">
        <f t="shared" si="1"/>
        <v>100</v>
      </c>
      <c r="L53" s="13">
        <v>34</v>
      </c>
      <c r="M53" s="13">
        <v>33</v>
      </c>
      <c r="N53" s="13">
        <v>33</v>
      </c>
      <c r="O53" s="13">
        <f t="shared" si="2"/>
        <v>100</v>
      </c>
      <c r="P53" s="13">
        <v>34</v>
      </c>
      <c r="Q53" s="13">
        <v>33</v>
      </c>
      <c r="R53" s="13">
        <v>33</v>
      </c>
      <c r="S53" s="76">
        <f t="shared" si="3"/>
        <v>100</v>
      </c>
      <c r="T53" s="76">
        <f>SUM(D53:R53)</f>
        <v>700</v>
      </c>
      <c r="U53" s="176">
        <v>400</v>
      </c>
      <c r="V53" s="323"/>
      <c r="W53" s="323"/>
      <c r="X53" s="231"/>
      <c r="Y53" s="231"/>
    </row>
    <row r="54" spans="1:25" ht="15">
      <c r="A54" s="76">
        <v>44</v>
      </c>
      <c r="B54" s="343" t="s">
        <v>237</v>
      </c>
      <c r="C54" s="76" t="s">
        <v>1</v>
      </c>
      <c r="D54" s="13">
        <v>34</v>
      </c>
      <c r="E54" s="13">
        <v>33</v>
      </c>
      <c r="F54" s="13">
        <v>33</v>
      </c>
      <c r="G54" s="13">
        <f t="shared" si="0"/>
        <v>100</v>
      </c>
      <c r="H54" s="13">
        <v>34</v>
      </c>
      <c r="I54" s="13">
        <v>33</v>
      </c>
      <c r="J54" s="13">
        <v>33</v>
      </c>
      <c r="K54" s="13">
        <f t="shared" si="1"/>
        <v>100</v>
      </c>
      <c r="L54" s="13">
        <v>34</v>
      </c>
      <c r="M54" s="13">
        <v>33</v>
      </c>
      <c r="N54" s="13">
        <v>33</v>
      </c>
      <c r="O54" s="13">
        <f t="shared" si="2"/>
        <v>100</v>
      </c>
      <c r="P54" s="13">
        <v>34</v>
      </c>
      <c r="Q54" s="13">
        <v>33</v>
      </c>
      <c r="R54" s="13">
        <v>33</v>
      </c>
      <c r="S54" s="76">
        <f t="shared" si="3"/>
        <v>100</v>
      </c>
      <c r="T54" s="76">
        <f>SUM(D54:R54)</f>
        <v>700</v>
      </c>
      <c r="U54" s="176">
        <v>400</v>
      </c>
      <c r="V54" s="323"/>
      <c r="W54" s="323"/>
      <c r="X54" s="231"/>
      <c r="Y54" s="231"/>
    </row>
    <row r="55" spans="1:25" ht="15">
      <c r="A55" s="76">
        <v>45</v>
      </c>
      <c r="B55" s="343" t="s">
        <v>238</v>
      </c>
      <c r="C55" s="76" t="s">
        <v>1</v>
      </c>
      <c r="D55" s="13">
        <v>2</v>
      </c>
      <c r="E55" s="13">
        <v>2</v>
      </c>
      <c r="F55" s="13">
        <v>1</v>
      </c>
      <c r="G55" s="13">
        <f t="shared" si="0"/>
        <v>5</v>
      </c>
      <c r="H55" s="13">
        <v>2</v>
      </c>
      <c r="I55" s="13">
        <v>2</v>
      </c>
      <c r="J55" s="13">
        <v>1</v>
      </c>
      <c r="K55" s="13">
        <f t="shared" si="1"/>
        <v>5</v>
      </c>
      <c r="L55" s="13">
        <v>2</v>
      </c>
      <c r="M55" s="13">
        <v>2</v>
      </c>
      <c r="N55" s="13">
        <v>1</v>
      </c>
      <c r="O55" s="13">
        <f t="shared" si="2"/>
        <v>5</v>
      </c>
      <c r="P55" s="13">
        <v>2</v>
      </c>
      <c r="Q55" s="13">
        <v>2</v>
      </c>
      <c r="R55" s="13">
        <v>1</v>
      </c>
      <c r="S55" s="76">
        <f t="shared" si="3"/>
        <v>5</v>
      </c>
      <c r="T55" s="76">
        <f>SUM(D55:R55)</f>
        <v>35</v>
      </c>
      <c r="U55" s="176">
        <v>20</v>
      </c>
      <c r="V55" s="323"/>
      <c r="W55" s="323"/>
      <c r="X55" s="231"/>
      <c r="Y55" s="231"/>
    </row>
    <row r="56" spans="1:25" ht="17.25" customHeight="1">
      <c r="A56" s="76">
        <v>46</v>
      </c>
      <c r="B56" s="341" t="s">
        <v>239</v>
      </c>
      <c r="C56" s="76" t="s">
        <v>31</v>
      </c>
      <c r="D56" s="13">
        <v>1</v>
      </c>
      <c r="E56" s="13"/>
      <c r="F56" s="13">
        <v>1</v>
      </c>
      <c r="G56" s="13">
        <f t="shared" si="0"/>
        <v>2</v>
      </c>
      <c r="H56" s="13">
        <v>1</v>
      </c>
      <c r="I56" s="13">
        <v>1</v>
      </c>
      <c r="J56" s="13"/>
      <c r="K56" s="13">
        <f t="shared" si="1"/>
        <v>2</v>
      </c>
      <c r="L56" s="13"/>
      <c r="M56" s="13">
        <v>1</v>
      </c>
      <c r="N56" s="13">
        <v>1</v>
      </c>
      <c r="O56" s="13">
        <f t="shared" si="2"/>
        <v>2</v>
      </c>
      <c r="P56" s="13"/>
      <c r="Q56" s="13"/>
      <c r="R56" s="13"/>
      <c r="S56" s="76">
        <f t="shared" si="3"/>
        <v>0</v>
      </c>
      <c r="T56" s="76">
        <f>SUM(D56:R56)</f>
        <v>12</v>
      </c>
      <c r="U56" s="176">
        <v>6</v>
      </c>
      <c r="V56" s="323"/>
      <c r="W56" s="323"/>
      <c r="X56" s="231"/>
      <c r="Y56" s="231"/>
    </row>
    <row r="57" spans="1:25" ht="15">
      <c r="A57" s="76">
        <v>47</v>
      </c>
      <c r="B57" s="77" t="s">
        <v>240</v>
      </c>
      <c r="C57" s="76" t="s">
        <v>1</v>
      </c>
      <c r="D57" s="13">
        <v>7</v>
      </c>
      <c r="E57" s="13">
        <v>7</v>
      </c>
      <c r="F57" s="13">
        <v>6</v>
      </c>
      <c r="G57" s="13">
        <f t="shared" si="0"/>
        <v>20</v>
      </c>
      <c r="H57" s="13">
        <v>7</v>
      </c>
      <c r="I57" s="13">
        <v>7</v>
      </c>
      <c r="J57" s="13">
        <v>6</v>
      </c>
      <c r="K57" s="13">
        <f t="shared" si="1"/>
        <v>20</v>
      </c>
      <c r="L57" s="13">
        <v>7</v>
      </c>
      <c r="M57" s="13">
        <v>7</v>
      </c>
      <c r="N57" s="13">
        <v>6</v>
      </c>
      <c r="O57" s="13">
        <f t="shared" si="2"/>
        <v>20</v>
      </c>
      <c r="P57" s="13">
        <v>7</v>
      </c>
      <c r="Q57" s="13">
        <v>7</v>
      </c>
      <c r="R57" s="13">
        <v>6</v>
      </c>
      <c r="S57" s="76">
        <f t="shared" si="3"/>
        <v>20</v>
      </c>
      <c r="T57" s="76">
        <f>SUM(D57:R57)</f>
        <v>140</v>
      </c>
      <c r="U57" s="176">
        <v>80</v>
      </c>
      <c r="V57" s="323"/>
      <c r="W57" s="323"/>
      <c r="X57" s="231"/>
      <c r="Y57" s="231"/>
    </row>
    <row r="58" spans="1:25" ht="14.25">
      <c r="A58" s="160"/>
      <c r="B58" s="97" t="s">
        <v>198</v>
      </c>
      <c r="C58" s="95"/>
      <c r="D58" s="95"/>
      <c r="E58" s="95"/>
      <c r="F58" s="95"/>
      <c r="G58" s="95"/>
      <c r="H58" s="95">
        <f aca="true" t="shared" si="4" ref="H58:T58">SUM(H11:H57)</f>
        <v>2167.202</v>
      </c>
      <c r="I58" s="95">
        <f t="shared" si="4"/>
        <v>2160.172</v>
      </c>
      <c r="J58" s="95">
        <f t="shared" si="4"/>
        <v>2151.1310000000003</v>
      </c>
      <c r="K58" s="95"/>
      <c r="L58" s="95">
        <f t="shared" si="4"/>
        <v>2167.192</v>
      </c>
      <c r="M58" s="95">
        <f t="shared" si="4"/>
        <v>2160.172</v>
      </c>
      <c r="N58" s="95">
        <f t="shared" si="4"/>
        <v>2150.1310000000003</v>
      </c>
      <c r="O58" s="95"/>
      <c r="P58" s="95">
        <f t="shared" si="4"/>
        <v>2166.192</v>
      </c>
      <c r="Q58" s="95">
        <f t="shared" si="4"/>
        <v>2159.172</v>
      </c>
      <c r="R58" s="95">
        <f t="shared" si="4"/>
        <v>2149.1310000000003</v>
      </c>
      <c r="S58" s="95"/>
      <c r="T58" s="95">
        <f t="shared" si="4"/>
        <v>45345.505000000005</v>
      </c>
      <c r="U58" s="95"/>
      <c r="V58" s="95"/>
      <c r="W58" s="297">
        <f>SUM(W11:W57)</f>
        <v>0</v>
      </c>
      <c r="Y58" s="231"/>
    </row>
    <row r="60" ht="15.75">
      <c r="C60" s="186" t="s">
        <v>589</v>
      </c>
    </row>
    <row r="61" ht="15.75">
      <c r="C61" s="186"/>
    </row>
    <row r="62" ht="15.75">
      <c r="C62" s="186" t="s">
        <v>390</v>
      </c>
    </row>
    <row r="63" ht="15.75">
      <c r="C63" s="186"/>
    </row>
    <row r="64" ht="15.75">
      <c r="C64" s="186" t="s">
        <v>392</v>
      </c>
    </row>
    <row r="65" ht="15.75">
      <c r="C65" s="186"/>
    </row>
    <row r="66" ht="15.75">
      <c r="C66" s="186" t="s">
        <v>394</v>
      </c>
    </row>
    <row r="67" ht="15.75">
      <c r="C67" s="186"/>
    </row>
    <row r="68" ht="15.75">
      <c r="C68" s="186" t="s">
        <v>411</v>
      </c>
    </row>
    <row r="70" ht="15.75">
      <c r="C70" s="186" t="s">
        <v>403</v>
      </c>
    </row>
  </sheetData>
  <sheetProtection/>
  <mergeCells count="21">
    <mergeCell ref="L9:L10"/>
    <mergeCell ref="M9:M10"/>
    <mergeCell ref="N9:N10"/>
    <mergeCell ref="T9:T10"/>
    <mergeCell ref="P9:P10"/>
    <mergeCell ref="Q9:Q10"/>
    <mergeCell ref="R9:R10"/>
    <mergeCell ref="F9:F10"/>
    <mergeCell ref="J9:J10"/>
    <mergeCell ref="H9:H10"/>
    <mergeCell ref="I9:I10"/>
    <mergeCell ref="A1:B1"/>
    <mergeCell ref="A3:C3"/>
    <mergeCell ref="A4:C4"/>
    <mergeCell ref="A6:W6"/>
    <mergeCell ref="A7:W7"/>
    <mergeCell ref="A9:A10"/>
    <mergeCell ref="B9:B10"/>
    <mergeCell ref="C9:C10"/>
    <mergeCell ref="D9:D10"/>
    <mergeCell ref="E9:E10"/>
  </mergeCells>
  <printOptions/>
  <pageMargins left="0.18" right="0.25" top="0.31" bottom="0.21" header="0.16" footer="0.5"/>
  <pageSetup horizontalDpi="600" verticalDpi="600" orientation="landscape" paperSize="9" scale="73" r:id="rId1"/>
  <rowBreaks count="1" manualBreakCount="1">
    <brk id="53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="85" zoomScaleNormal="85" zoomScalePageLayoutView="0" workbookViewId="0" topLeftCell="A1">
      <selection activeCell="L9" sqref="L9:N19"/>
    </sheetView>
  </sheetViews>
  <sheetFormatPr defaultColWidth="9.00390625" defaultRowHeight="12.75"/>
  <cols>
    <col min="1" max="1" width="9.25390625" style="0" bestFit="1" customWidth="1"/>
    <col min="2" max="2" width="44.375" style="0" customWidth="1"/>
    <col min="3" max="3" width="7.75390625" style="0" bestFit="1" customWidth="1"/>
    <col min="4" max="4" width="9.25390625" style="0" bestFit="1" customWidth="1"/>
    <col min="5" max="5" width="9.875" style="0" bestFit="1" customWidth="1"/>
    <col min="6" max="12" width="9.25390625" style="0" bestFit="1" customWidth="1"/>
    <col min="13" max="13" width="12.625" style="0" bestFit="1" customWidth="1"/>
    <col min="14" max="14" width="15.625" style="0" bestFit="1" customWidth="1"/>
    <col min="16" max="16" width="10.125" style="0" bestFit="1" customWidth="1"/>
  </cols>
  <sheetData>
    <row r="1" spans="1:14" ht="15.75">
      <c r="A1" s="352" t="s">
        <v>384</v>
      </c>
      <c r="B1" s="352"/>
      <c r="C1" s="178"/>
      <c r="D1" s="179"/>
      <c r="E1" s="180"/>
      <c r="F1" s="181"/>
      <c r="G1" s="181"/>
      <c r="H1" s="181"/>
      <c r="I1" s="182"/>
      <c r="J1" s="182"/>
      <c r="K1" s="182"/>
      <c r="L1" s="84"/>
      <c r="M1" s="183"/>
      <c r="N1" s="183" t="s">
        <v>385</v>
      </c>
    </row>
    <row r="2" spans="1:14" ht="15.75">
      <c r="A2" s="190" t="s">
        <v>386</v>
      </c>
      <c r="B2" s="190"/>
      <c r="C2" s="190"/>
      <c r="D2" s="184"/>
      <c r="E2" s="185"/>
      <c r="F2" s="181"/>
      <c r="G2" s="181"/>
      <c r="H2" s="181"/>
      <c r="I2" s="182"/>
      <c r="J2" s="182"/>
      <c r="K2" s="182"/>
      <c r="L2" s="84"/>
      <c r="M2" s="183"/>
      <c r="N2" s="183" t="s">
        <v>387</v>
      </c>
    </row>
    <row r="3" spans="1:14" ht="15.75">
      <c r="A3" s="352" t="s">
        <v>388</v>
      </c>
      <c r="B3" s="352"/>
      <c r="C3" s="352"/>
      <c r="D3" s="184"/>
      <c r="E3" s="185"/>
      <c r="F3" s="181"/>
      <c r="G3" s="181"/>
      <c r="H3" s="181"/>
      <c r="I3" s="182"/>
      <c r="J3" s="182"/>
      <c r="K3" s="182"/>
      <c r="L3" s="84"/>
      <c r="M3" s="183"/>
      <c r="N3" s="183" t="s">
        <v>389</v>
      </c>
    </row>
    <row r="4" spans="1:14" ht="15.75">
      <c r="A4" s="352" t="s">
        <v>585</v>
      </c>
      <c r="B4" s="352"/>
      <c r="C4" s="352"/>
      <c r="D4" s="184"/>
      <c r="E4" s="185"/>
      <c r="F4" s="181"/>
      <c r="G4" s="181"/>
      <c r="H4" s="181"/>
      <c r="I4" s="182"/>
      <c r="J4" s="182"/>
      <c r="K4" s="182"/>
      <c r="L4" s="84"/>
      <c r="M4" s="183"/>
      <c r="N4" s="183" t="s">
        <v>586</v>
      </c>
    </row>
    <row r="5" spans="1:14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4"/>
      <c r="M5" s="194"/>
      <c r="N5" s="195"/>
    </row>
    <row r="6" spans="1:14" ht="15.75">
      <c r="A6" s="390" t="s">
        <v>400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</row>
    <row r="7" spans="1:14" ht="15.75">
      <c r="A7" s="353" t="s">
        <v>593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</row>
    <row r="8" spans="1:14" ht="1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9"/>
      <c r="M8" s="80"/>
      <c r="N8" s="75"/>
    </row>
    <row r="9" spans="1:14" ht="15.75" customHeight="1">
      <c r="A9" s="391" t="s">
        <v>174</v>
      </c>
      <c r="B9" s="391" t="s">
        <v>175</v>
      </c>
      <c r="C9" s="391" t="s">
        <v>176</v>
      </c>
      <c r="D9" s="419" t="s">
        <v>413</v>
      </c>
      <c r="E9" s="420"/>
      <c r="F9" s="419" t="s">
        <v>414</v>
      </c>
      <c r="G9" s="420"/>
      <c r="H9" s="419" t="s">
        <v>416</v>
      </c>
      <c r="I9" s="420"/>
      <c r="J9" s="419" t="s">
        <v>417</v>
      </c>
      <c r="K9" s="420"/>
      <c r="L9" s="424" t="s">
        <v>178</v>
      </c>
      <c r="M9" s="425"/>
      <c r="N9" s="426"/>
    </row>
    <row r="10" spans="1:16" ht="14.25" customHeight="1">
      <c r="A10" s="391"/>
      <c r="B10" s="391"/>
      <c r="C10" s="391"/>
      <c r="D10" s="384" t="s">
        <v>152</v>
      </c>
      <c r="E10" s="421"/>
      <c r="F10" s="384" t="s">
        <v>152</v>
      </c>
      <c r="G10" s="421"/>
      <c r="H10" s="384" t="s">
        <v>152</v>
      </c>
      <c r="I10" s="421"/>
      <c r="J10" s="384" t="s">
        <v>152</v>
      </c>
      <c r="K10" s="421"/>
      <c r="L10" s="427" t="s">
        <v>152</v>
      </c>
      <c r="M10" s="428"/>
      <c r="N10" s="429"/>
      <c r="P10" s="8"/>
    </row>
    <row r="11" spans="1:16" ht="15">
      <c r="A11" s="76">
        <v>1</v>
      </c>
      <c r="B11" s="341" t="s">
        <v>636</v>
      </c>
      <c r="C11" s="76" t="s">
        <v>374</v>
      </c>
      <c r="D11" s="422">
        <v>3</v>
      </c>
      <c r="E11" s="423"/>
      <c r="F11" s="422">
        <v>3</v>
      </c>
      <c r="G11" s="423"/>
      <c r="H11" s="422">
        <v>3</v>
      </c>
      <c r="I11" s="423"/>
      <c r="J11" s="422">
        <v>3</v>
      </c>
      <c r="K11" s="423"/>
      <c r="L11" s="430">
        <f>D11+F11+H11+J11</f>
        <v>12</v>
      </c>
      <c r="M11" s="431"/>
      <c r="N11" s="432"/>
      <c r="P11" s="177"/>
    </row>
    <row r="12" spans="1:16" ht="15">
      <c r="A12" s="76">
        <v>2</v>
      </c>
      <c r="B12" s="341" t="s">
        <v>637</v>
      </c>
      <c r="C12" s="76" t="s">
        <v>374</v>
      </c>
      <c r="D12" s="422">
        <v>3</v>
      </c>
      <c r="E12" s="423"/>
      <c r="F12" s="422">
        <v>3</v>
      </c>
      <c r="G12" s="423"/>
      <c r="H12" s="422">
        <v>3</v>
      </c>
      <c r="I12" s="423"/>
      <c r="J12" s="422">
        <v>3</v>
      </c>
      <c r="K12" s="423"/>
      <c r="L12" s="430">
        <f aca="true" t="shared" si="0" ref="L12:L18">D12+F12+H12+J12</f>
        <v>12</v>
      </c>
      <c r="M12" s="431"/>
      <c r="N12" s="432"/>
      <c r="P12" s="177"/>
    </row>
    <row r="13" spans="1:16" ht="15">
      <c r="A13" s="76">
        <v>3</v>
      </c>
      <c r="B13" s="342" t="s">
        <v>378</v>
      </c>
      <c r="C13" s="76" t="s">
        <v>165</v>
      </c>
      <c r="D13" s="422">
        <v>50</v>
      </c>
      <c r="E13" s="423"/>
      <c r="F13" s="422">
        <v>50</v>
      </c>
      <c r="G13" s="423"/>
      <c r="H13" s="422">
        <v>50</v>
      </c>
      <c r="I13" s="423"/>
      <c r="J13" s="422">
        <v>50</v>
      </c>
      <c r="K13" s="423"/>
      <c r="L13" s="430">
        <f t="shared" si="0"/>
        <v>200</v>
      </c>
      <c r="M13" s="431"/>
      <c r="N13" s="432"/>
      <c r="P13" s="177"/>
    </row>
    <row r="14" spans="1:16" ht="15">
      <c r="A14" s="76">
        <v>4</v>
      </c>
      <c r="B14" s="77" t="s">
        <v>638</v>
      </c>
      <c r="C14" s="76" t="s">
        <v>157</v>
      </c>
      <c r="D14" s="422">
        <v>4</v>
      </c>
      <c r="E14" s="423"/>
      <c r="F14" s="422">
        <v>4</v>
      </c>
      <c r="G14" s="423"/>
      <c r="H14" s="422">
        <v>4</v>
      </c>
      <c r="I14" s="423"/>
      <c r="J14" s="422">
        <v>4</v>
      </c>
      <c r="K14" s="423"/>
      <c r="L14" s="430">
        <f t="shared" si="0"/>
        <v>16</v>
      </c>
      <c r="M14" s="431"/>
      <c r="N14" s="432"/>
      <c r="P14" s="177"/>
    </row>
    <row r="15" spans="1:16" ht="15">
      <c r="A15" s="76">
        <v>5</v>
      </c>
      <c r="B15" s="341" t="s">
        <v>379</v>
      </c>
      <c r="C15" s="76" t="s">
        <v>165</v>
      </c>
      <c r="D15" s="422">
        <v>50</v>
      </c>
      <c r="E15" s="423"/>
      <c r="F15" s="422">
        <v>50</v>
      </c>
      <c r="G15" s="423"/>
      <c r="H15" s="422">
        <v>50</v>
      </c>
      <c r="I15" s="423"/>
      <c r="J15" s="422">
        <v>50</v>
      </c>
      <c r="K15" s="423"/>
      <c r="L15" s="430">
        <f t="shared" si="0"/>
        <v>200</v>
      </c>
      <c r="M15" s="431"/>
      <c r="N15" s="432"/>
      <c r="P15" s="177"/>
    </row>
    <row r="16" spans="1:16" ht="15">
      <c r="A16" s="76">
        <v>6</v>
      </c>
      <c r="B16" s="341" t="s">
        <v>639</v>
      </c>
      <c r="C16" s="76" t="s">
        <v>374</v>
      </c>
      <c r="D16" s="422">
        <v>5</v>
      </c>
      <c r="E16" s="423"/>
      <c r="F16" s="422">
        <v>5</v>
      </c>
      <c r="G16" s="423"/>
      <c r="H16" s="422">
        <v>5</v>
      </c>
      <c r="I16" s="423"/>
      <c r="J16" s="422">
        <v>5</v>
      </c>
      <c r="K16" s="423"/>
      <c r="L16" s="430">
        <f t="shared" si="0"/>
        <v>20</v>
      </c>
      <c r="M16" s="431"/>
      <c r="N16" s="432"/>
      <c r="P16" s="177"/>
    </row>
    <row r="17" spans="1:16" ht="15">
      <c r="A17" s="76">
        <v>7</v>
      </c>
      <c r="B17" s="77" t="s">
        <v>380</v>
      </c>
      <c r="C17" s="76" t="s">
        <v>211</v>
      </c>
      <c r="D17" s="422">
        <v>1</v>
      </c>
      <c r="E17" s="423"/>
      <c r="F17" s="422">
        <v>1</v>
      </c>
      <c r="G17" s="423"/>
      <c r="H17" s="422">
        <v>1</v>
      </c>
      <c r="I17" s="423"/>
      <c r="J17" s="422">
        <v>1</v>
      </c>
      <c r="K17" s="423"/>
      <c r="L17" s="430">
        <f t="shared" si="0"/>
        <v>4</v>
      </c>
      <c r="M17" s="431"/>
      <c r="N17" s="432"/>
      <c r="P17" s="177"/>
    </row>
    <row r="18" spans="1:16" ht="15">
      <c r="A18" s="76">
        <v>8</v>
      </c>
      <c r="B18" s="77" t="s">
        <v>381</v>
      </c>
      <c r="C18" s="76" t="s">
        <v>382</v>
      </c>
      <c r="D18" s="422">
        <v>1</v>
      </c>
      <c r="E18" s="423"/>
      <c r="F18" s="422">
        <v>1</v>
      </c>
      <c r="G18" s="423"/>
      <c r="H18" s="422">
        <v>1</v>
      </c>
      <c r="I18" s="423"/>
      <c r="J18" s="422">
        <v>1</v>
      </c>
      <c r="K18" s="423"/>
      <c r="L18" s="430">
        <f t="shared" si="0"/>
        <v>4</v>
      </c>
      <c r="M18" s="431"/>
      <c r="N18" s="432"/>
      <c r="P18" s="177"/>
    </row>
    <row r="19" spans="1:16" ht="15">
      <c r="A19" s="392" t="s">
        <v>198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434">
        <f>SUM(N11:N18)</f>
        <v>0</v>
      </c>
      <c r="M19" s="435"/>
      <c r="N19" s="433"/>
      <c r="P19" s="177"/>
    </row>
    <row r="20" ht="12.75">
      <c r="P20" s="8"/>
    </row>
    <row r="21" spans="3:11" ht="15.75">
      <c r="C21" s="186" t="s">
        <v>589</v>
      </c>
      <c r="F21" s="186"/>
      <c r="G21" s="186"/>
      <c r="H21" s="186"/>
      <c r="I21" s="3"/>
      <c r="J21" s="187"/>
      <c r="K21" s="186" t="s">
        <v>562</v>
      </c>
    </row>
    <row r="22" spans="3:11" ht="15.75">
      <c r="C22" s="186"/>
      <c r="F22" s="186"/>
      <c r="G22" s="186"/>
      <c r="H22" s="186"/>
      <c r="I22" s="3"/>
      <c r="J22" s="188"/>
      <c r="K22" s="186"/>
    </row>
    <row r="23" spans="3:11" ht="15.75">
      <c r="C23" s="186" t="s">
        <v>390</v>
      </c>
      <c r="F23" s="186"/>
      <c r="G23" s="186"/>
      <c r="H23" s="186"/>
      <c r="I23" s="3"/>
      <c r="J23" s="188"/>
      <c r="K23" s="186" t="s">
        <v>393</v>
      </c>
    </row>
    <row r="24" spans="3:11" ht="15.75">
      <c r="C24" s="186"/>
      <c r="F24" s="186"/>
      <c r="G24" s="186"/>
      <c r="H24" s="186"/>
      <c r="I24" s="3"/>
      <c r="J24" s="188"/>
      <c r="K24" s="186"/>
    </row>
    <row r="25" spans="3:11" ht="15.75">
      <c r="C25" s="186" t="s">
        <v>392</v>
      </c>
      <c r="F25" s="186"/>
      <c r="G25" s="186"/>
      <c r="H25" s="186"/>
      <c r="I25" s="3"/>
      <c r="J25" s="189"/>
      <c r="K25" s="186" t="s">
        <v>393</v>
      </c>
    </row>
    <row r="26" spans="3:11" ht="15.75">
      <c r="C26" s="186"/>
      <c r="F26" s="186"/>
      <c r="G26" s="186"/>
      <c r="H26" s="186"/>
      <c r="I26" s="3"/>
      <c r="J26" s="189"/>
      <c r="K26" s="186"/>
    </row>
    <row r="27" spans="3:11" ht="15.75">
      <c r="C27" s="186" t="s">
        <v>394</v>
      </c>
      <c r="F27" s="186"/>
      <c r="G27" s="186"/>
      <c r="H27" s="186"/>
      <c r="I27" s="3"/>
      <c r="J27" s="189"/>
      <c r="K27" s="186" t="s">
        <v>395</v>
      </c>
    </row>
    <row r="28" spans="3:11" ht="15.75">
      <c r="C28" s="186"/>
      <c r="F28" s="186"/>
      <c r="G28" s="186"/>
      <c r="H28" s="186"/>
      <c r="I28" s="3"/>
      <c r="J28" s="189"/>
      <c r="K28" s="186"/>
    </row>
    <row r="29" spans="3:11" ht="15.75">
      <c r="C29" s="186" t="s">
        <v>411</v>
      </c>
      <c r="F29" s="186"/>
      <c r="G29" s="186"/>
      <c r="H29" s="186"/>
      <c r="I29" s="3"/>
      <c r="J29" s="189"/>
      <c r="K29" s="186" t="s">
        <v>412</v>
      </c>
    </row>
    <row r="31" spans="3:11" ht="15.75">
      <c r="C31" s="186" t="s">
        <v>405</v>
      </c>
      <c r="F31" s="186"/>
      <c r="G31" s="186"/>
      <c r="H31" s="186"/>
      <c r="I31" s="3"/>
      <c r="J31" s="189"/>
      <c r="K31" s="186" t="s">
        <v>406</v>
      </c>
    </row>
  </sheetData>
  <sheetProtection/>
  <mergeCells count="60">
    <mergeCell ref="L19:N19"/>
    <mergeCell ref="J18:K18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H17:I17"/>
    <mergeCell ref="H18:I18"/>
    <mergeCell ref="J10:K10"/>
    <mergeCell ref="J11:K11"/>
    <mergeCell ref="J12:K12"/>
    <mergeCell ref="J13:K13"/>
    <mergeCell ref="J14:K14"/>
    <mergeCell ref="J15:K15"/>
    <mergeCell ref="J16:K16"/>
    <mergeCell ref="J17:K17"/>
    <mergeCell ref="F16:G16"/>
    <mergeCell ref="F17:G17"/>
    <mergeCell ref="F18:G18"/>
    <mergeCell ref="H10:I10"/>
    <mergeCell ref="H11:I11"/>
    <mergeCell ref="H12:I12"/>
    <mergeCell ref="H13:I13"/>
    <mergeCell ref="H14:I14"/>
    <mergeCell ref="H15:I15"/>
    <mergeCell ref="H16:I16"/>
    <mergeCell ref="F10:G10"/>
    <mergeCell ref="F11:G11"/>
    <mergeCell ref="F12:G12"/>
    <mergeCell ref="F13:G13"/>
    <mergeCell ref="F14:G14"/>
    <mergeCell ref="F15:G15"/>
    <mergeCell ref="D13:E13"/>
    <mergeCell ref="D14:E14"/>
    <mergeCell ref="D15:E15"/>
    <mergeCell ref="D16:E16"/>
    <mergeCell ref="D17:E17"/>
    <mergeCell ref="D18:E18"/>
    <mergeCell ref="A7:N7"/>
    <mergeCell ref="A1:B1"/>
    <mergeCell ref="A3:C3"/>
    <mergeCell ref="A4:C4"/>
    <mergeCell ref="A6:N6"/>
    <mergeCell ref="J9:K9"/>
    <mergeCell ref="L9:N9"/>
    <mergeCell ref="A19:K19"/>
    <mergeCell ref="D9:E9"/>
    <mergeCell ref="F9:G9"/>
    <mergeCell ref="H9:I9"/>
    <mergeCell ref="A9:A10"/>
    <mergeCell ref="B9:B10"/>
    <mergeCell ref="C9:C10"/>
    <mergeCell ref="D10:E10"/>
    <mergeCell ref="D11:E11"/>
    <mergeCell ref="D12:E12"/>
  </mergeCells>
  <printOptions/>
  <pageMargins left="0.38" right="0.16" top="0.85" bottom="1" header="0.5" footer="0.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4">
      <selection activeCell="M13" sqref="M10:N55"/>
    </sheetView>
  </sheetViews>
  <sheetFormatPr defaultColWidth="9.00390625" defaultRowHeight="12.75"/>
  <cols>
    <col min="1" max="1" width="4.75390625" style="257" customWidth="1"/>
    <col min="2" max="2" width="34.00390625" style="257" customWidth="1"/>
    <col min="3" max="3" width="9.625" style="257" customWidth="1"/>
    <col min="4" max="4" width="16.375" style="260" customWidth="1"/>
    <col min="5" max="5" width="11.00390625" style="258" customWidth="1"/>
    <col min="6" max="6" width="15.75390625" style="259" customWidth="1"/>
    <col min="7" max="7" width="11.00390625" style="258" customWidth="1"/>
    <col min="8" max="8" width="17.875" style="261" customWidth="1"/>
    <col min="9" max="9" width="10.00390625" style="258" customWidth="1"/>
    <col min="10" max="10" width="16.625" style="261" customWidth="1"/>
    <col min="11" max="11" width="7.625" style="258" customWidth="1"/>
    <col min="12" max="12" width="16.625" style="261" customWidth="1"/>
    <col min="13" max="13" width="7.625" style="258" customWidth="1"/>
    <col min="14" max="14" width="16.625" style="261" customWidth="1"/>
    <col min="15" max="16384" width="9.125" style="257" customWidth="1"/>
  </cols>
  <sheetData>
    <row r="1" spans="1:14" ht="15" customHeight="1">
      <c r="A1" s="352" t="s">
        <v>384</v>
      </c>
      <c r="B1" s="352"/>
      <c r="C1" s="178"/>
      <c r="D1" s="257"/>
      <c r="G1" s="260"/>
      <c r="L1" s="84"/>
      <c r="M1" s="183"/>
      <c r="N1" s="183" t="s">
        <v>385</v>
      </c>
    </row>
    <row r="2" spans="1:14" ht="15" customHeight="1">
      <c r="A2" s="190" t="s">
        <v>386</v>
      </c>
      <c r="B2" s="190"/>
      <c r="C2" s="190"/>
      <c r="D2" s="257"/>
      <c r="G2" s="260"/>
      <c r="L2" s="84"/>
      <c r="M2" s="183"/>
      <c r="N2" s="183" t="s">
        <v>387</v>
      </c>
    </row>
    <row r="3" spans="1:14" ht="15" customHeight="1">
      <c r="A3" s="352" t="s">
        <v>388</v>
      </c>
      <c r="B3" s="352"/>
      <c r="C3" s="352"/>
      <c r="D3" s="257"/>
      <c r="G3" s="260"/>
      <c r="L3" s="84"/>
      <c r="M3" s="183"/>
      <c r="N3" s="183" t="s">
        <v>389</v>
      </c>
    </row>
    <row r="4" spans="1:14" ht="15" customHeight="1">
      <c r="A4" s="352" t="s">
        <v>585</v>
      </c>
      <c r="B4" s="352"/>
      <c r="C4" s="352"/>
      <c r="D4" s="257"/>
      <c r="G4" s="260"/>
      <c r="L4" s="84"/>
      <c r="M4" s="183"/>
      <c r="N4" s="183" t="s">
        <v>586</v>
      </c>
    </row>
    <row r="5" ht="9.75" customHeight="1"/>
    <row r="6" spans="1:14" ht="13.5" customHeight="1">
      <c r="A6" s="397" t="s">
        <v>454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</row>
    <row r="7" spans="1:14" ht="27.75" customHeight="1">
      <c r="A7" s="396" t="s">
        <v>455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</row>
    <row r="8" ht="10.5" customHeight="1"/>
    <row r="9" spans="1:14" ht="23.25" customHeight="1">
      <c r="A9" s="398" t="s">
        <v>174</v>
      </c>
      <c r="B9" s="398" t="s">
        <v>175</v>
      </c>
      <c r="C9" s="398" t="s">
        <v>176</v>
      </c>
      <c r="D9" s="400" t="s">
        <v>456</v>
      </c>
      <c r="E9" s="398" t="s">
        <v>457</v>
      </c>
      <c r="F9" s="398"/>
      <c r="G9" s="399" t="s">
        <v>458</v>
      </c>
      <c r="H9" s="399"/>
      <c r="I9" s="399" t="s">
        <v>459</v>
      </c>
      <c r="J9" s="399"/>
      <c r="K9" s="399" t="s">
        <v>460</v>
      </c>
      <c r="L9" s="399"/>
      <c r="M9" s="399" t="s">
        <v>461</v>
      </c>
      <c r="N9" s="399"/>
    </row>
    <row r="10" spans="1:14" ht="21.75" customHeight="1">
      <c r="A10" s="398"/>
      <c r="B10" s="398"/>
      <c r="C10" s="398"/>
      <c r="D10" s="400"/>
      <c r="E10" s="436" t="s">
        <v>152</v>
      </c>
      <c r="F10" s="437"/>
      <c r="G10" s="438" t="s">
        <v>152</v>
      </c>
      <c r="H10" s="439"/>
      <c r="I10" s="438" t="s">
        <v>152</v>
      </c>
      <c r="J10" s="439"/>
      <c r="K10" s="438" t="s">
        <v>152</v>
      </c>
      <c r="L10" s="439"/>
      <c r="M10" s="438" t="s">
        <v>152</v>
      </c>
      <c r="N10" s="439"/>
    </row>
    <row r="11" spans="1:14" ht="15.75" customHeight="1">
      <c r="A11" s="265">
        <v>1</v>
      </c>
      <c r="B11" s="267" t="s">
        <v>182</v>
      </c>
      <c r="C11" s="265" t="s">
        <v>183</v>
      </c>
      <c r="D11" s="268">
        <v>6812.5</v>
      </c>
      <c r="E11" s="438">
        <v>800</v>
      </c>
      <c r="F11" s="439"/>
      <c r="G11" s="438">
        <v>200</v>
      </c>
      <c r="H11" s="439"/>
      <c r="I11" s="438">
        <f>E11/4</f>
        <v>200</v>
      </c>
      <c r="J11" s="439"/>
      <c r="K11" s="438">
        <f>E11/4</f>
        <v>200</v>
      </c>
      <c r="L11" s="439"/>
      <c r="M11" s="438">
        <f>E11/4</f>
        <v>200</v>
      </c>
      <c r="N11" s="439"/>
    </row>
    <row r="12" spans="1:14" ht="15.75" customHeight="1">
      <c r="A12" s="265">
        <v>2</v>
      </c>
      <c r="B12" s="267" t="s">
        <v>184</v>
      </c>
      <c r="C12" s="265" t="s">
        <v>180</v>
      </c>
      <c r="D12" s="268">
        <v>4200000</v>
      </c>
      <c r="E12" s="438">
        <v>2</v>
      </c>
      <c r="F12" s="439"/>
      <c r="G12" s="438">
        <v>0.5</v>
      </c>
      <c r="H12" s="439"/>
      <c r="I12" s="438">
        <f aca="true" t="shared" si="0" ref="I12:I44">E12/4</f>
        <v>0.5</v>
      </c>
      <c r="J12" s="439"/>
      <c r="K12" s="438">
        <f aca="true" t="shared" si="1" ref="K12:K44">E12/4</f>
        <v>0.5</v>
      </c>
      <c r="L12" s="439"/>
      <c r="M12" s="438">
        <f aca="true" t="shared" si="2" ref="M12:M44">E12/4</f>
        <v>0.5</v>
      </c>
      <c r="N12" s="439"/>
    </row>
    <row r="13" spans="1:14" ht="15.75" customHeight="1">
      <c r="A13" s="265">
        <v>3</v>
      </c>
      <c r="B13" s="267" t="s">
        <v>185</v>
      </c>
      <c r="C13" s="265" t="s">
        <v>180</v>
      </c>
      <c r="D13" s="268">
        <v>3680000</v>
      </c>
      <c r="E13" s="438">
        <v>3</v>
      </c>
      <c r="F13" s="439"/>
      <c r="G13" s="438">
        <v>0.75</v>
      </c>
      <c r="H13" s="439"/>
      <c r="I13" s="438">
        <f t="shared" si="0"/>
        <v>0.75</v>
      </c>
      <c r="J13" s="439"/>
      <c r="K13" s="438">
        <f t="shared" si="1"/>
        <v>0.75</v>
      </c>
      <c r="L13" s="439"/>
      <c r="M13" s="438">
        <f t="shared" si="2"/>
        <v>0.75</v>
      </c>
      <c r="N13" s="439"/>
    </row>
    <row r="14" spans="1:14" ht="15.75" customHeight="1">
      <c r="A14" s="265">
        <v>4</v>
      </c>
      <c r="B14" s="267" t="s">
        <v>462</v>
      </c>
      <c r="C14" s="265" t="s">
        <v>180</v>
      </c>
      <c r="D14" s="268">
        <v>4306086.96</v>
      </c>
      <c r="E14" s="438">
        <v>2.6</v>
      </c>
      <c r="F14" s="439"/>
      <c r="G14" s="438">
        <v>0.65</v>
      </c>
      <c r="H14" s="439"/>
      <c r="I14" s="438">
        <f t="shared" si="0"/>
        <v>0.65</v>
      </c>
      <c r="J14" s="439"/>
      <c r="K14" s="438">
        <f t="shared" si="1"/>
        <v>0.65</v>
      </c>
      <c r="L14" s="439"/>
      <c r="M14" s="438">
        <f t="shared" si="2"/>
        <v>0.65</v>
      </c>
      <c r="N14" s="439"/>
    </row>
    <row r="15" spans="1:14" ht="15.75" customHeight="1">
      <c r="A15" s="265">
        <v>5</v>
      </c>
      <c r="B15" s="267" t="s">
        <v>187</v>
      </c>
      <c r="C15" s="265" t="s">
        <v>180</v>
      </c>
      <c r="D15" s="268">
        <v>6081000.81</v>
      </c>
      <c r="E15" s="438">
        <v>2</v>
      </c>
      <c r="F15" s="439"/>
      <c r="G15" s="438">
        <v>0.5</v>
      </c>
      <c r="H15" s="439"/>
      <c r="I15" s="438">
        <f t="shared" si="0"/>
        <v>0.5</v>
      </c>
      <c r="J15" s="439"/>
      <c r="K15" s="438">
        <f t="shared" si="1"/>
        <v>0.5</v>
      </c>
      <c r="L15" s="439"/>
      <c r="M15" s="438">
        <f t="shared" si="2"/>
        <v>0.5</v>
      </c>
      <c r="N15" s="439"/>
    </row>
    <row r="16" spans="1:14" ht="15.75" customHeight="1">
      <c r="A16" s="265">
        <v>6</v>
      </c>
      <c r="B16" s="267" t="s">
        <v>193</v>
      </c>
      <c r="C16" s="265" t="s">
        <v>1</v>
      </c>
      <c r="D16" s="268">
        <v>250000</v>
      </c>
      <c r="E16" s="438">
        <v>4</v>
      </c>
      <c r="F16" s="439"/>
      <c r="G16" s="438">
        <v>1</v>
      </c>
      <c r="H16" s="439"/>
      <c r="I16" s="438">
        <f t="shared" si="0"/>
        <v>1</v>
      </c>
      <c r="J16" s="439"/>
      <c r="K16" s="438">
        <f t="shared" si="1"/>
        <v>1</v>
      </c>
      <c r="L16" s="439"/>
      <c r="M16" s="438">
        <f t="shared" si="2"/>
        <v>1</v>
      </c>
      <c r="N16" s="439"/>
    </row>
    <row r="17" spans="1:14" ht="15.75" customHeight="1">
      <c r="A17" s="265">
        <v>7</v>
      </c>
      <c r="B17" s="267" t="s">
        <v>194</v>
      </c>
      <c r="C17" s="265" t="s">
        <v>1</v>
      </c>
      <c r="D17" s="268">
        <v>450000</v>
      </c>
      <c r="E17" s="438">
        <v>4</v>
      </c>
      <c r="F17" s="439"/>
      <c r="G17" s="438">
        <v>1</v>
      </c>
      <c r="H17" s="439"/>
      <c r="I17" s="438">
        <f t="shared" si="0"/>
        <v>1</v>
      </c>
      <c r="J17" s="439"/>
      <c r="K17" s="438">
        <f t="shared" si="1"/>
        <v>1</v>
      </c>
      <c r="L17" s="439"/>
      <c r="M17" s="438">
        <f t="shared" si="2"/>
        <v>1</v>
      </c>
      <c r="N17" s="439"/>
    </row>
    <row r="18" spans="1:14" ht="15.75" customHeight="1">
      <c r="A18" s="265">
        <v>8</v>
      </c>
      <c r="B18" s="267" t="s">
        <v>199</v>
      </c>
      <c r="C18" s="265" t="s">
        <v>180</v>
      </c>
      <c r="D18" s="268">
        <v>52575458.85</v>
      </c>
      <c r="E18" s="438">
        <v>12</v>
      </c>
      <c r="F18" s="439"/>
      <c r="G18" s="438">
        <v>3</v>
      </c>
      <c r="H18" s="439"/>
      <c r="I18" s="438">
        <f t="shared" si="0"/>
        <v>3</v>
      </c>
      <c r="J18" s="439"/>
      <c r="K18" s="438">
        <f t="shared" si="1"/>
        <v>3</v>
      </c>
      <c r="L18" s="439"/>
      <c r="M18" s="438">
        <f t="shared" si="2"/>
        <v>3</v>
      </c>
      <c r="N18" s="439"/>
    </row>
    <row r="19" spans="1:14" ht="15.75" customHeight="1">
      <c r="A19" s="265">
        <v>9</v>
      </c>
      <c r="B19" s="267" t="s">
        <v>201</v>
      </c>
      <c r="C19" s="265" t="s">
        <v>180</v>
      </c>
      <c r="D19" s="268">
        <v>3185830</v>
      </c>
      <c r="E19" s="438">
        <v>2</v>
      </c>
      <c r="F19" s="439"/>
      <c r="G19" s="438">
        <v>0.5</v>
      </c>
      <c r="H19" s="439"/>
      <c r="I19" s="438">
        <f t="shared" si="0"/>
        <v>0.5</v>
      </c>
      <c r="J19" s="439"/>
      <c r="K19" s="438">
        <f t="shared" si="1"/>
        <v>0.5</v>
      </c>
      <c r="L19" s="439"/>
      <c r="M19" s="438">
        <f t="shared" si="2"/>
        <v>0.5</v>
      </c>
      <c r="N19" s="439"/>
    </row>
    <row r="20" spans="1:14" ht="15.75" customHeight="1">
      <c r="A20" s="265">
        <v>10</v>
      </c>
      <c r="B20" s="267" t="s">
        <v>463</v>
      </c>
      <c r="C20" s="265" t="s">
        <v>203</v>
      </c>
      <c r="D20" s="268">
        <v>12500</v>
      </c>
      <c r="E20" s="438">
        <v>2400</v>
      </c>
      <c r="F20" s="439"/>
      <c r="G20" s="438">
        <v>600</v>
      </c>
      <c r="H20" s="439"/>
      <c r="I20" s="438">
        <f t="shared" si="0"/>
        <v>600</v>
      </c>
      <c r="J20" s="439"/>
      <c r="K20" s="438">
        <f t="shared" si="1"/>
        <v>600</v>
      </c>
      <c r="L20" s="439"/>
      <c r="M20" s="438">
        <f t="shared" si="2"/>
        <v>600</v>
      </c>
      <c r="N20" s="439"/>
    </row>
    <row r="21" spans="1:14" ht="15.75" customHeight="1">
      <c r="A21" s="265">
        <v>11</v>
      </c>
      <c r="B21" s="267" t="s">
        <v>464</v>
      </c>
      <c r="C21" s="265" t="s">
        <v>203</v>
      </c>
      <c r="D21" s="268">
        <v>12000</v>
      </c>
      <c r="E21" s="438">
        <v>600</v>
      </c>
      <c r="F21" s="439"/>
      <c r="G21" s="438">
        <v>150</v>
      </c>
      <c r="H21" s="439"/>
      <c r="I21" s="438">
        <f t="shared" si="0"/>
        <v>150</v>
      </c>
      <c r="J21" s="439"/>
      <c r="K21" s="438">
        <f t="shared" si="1"/>
        <v>150</v>
      </c>
      <c r="L21" s="439"/>
      <c r="M21" s="438">
        <f t="shared" si="2"/>
        <v>150</v>
      </c>
      <c r="N21" s="439"/>
    </row>
    <row r="22" spans="1:14" ht="15.75" customHeight="1">
      <c r="A22" s="265">
        <v>12</v>
      </c>
      <c r="B22" s="267" t="s">
        <v>206</v>
      </c>
      <c r="C22" s="265" t="s">
        <v>180</v>
      </c>
      <c r="D22" s="268">
        <v>560000</v>
      </c>
      <c r="E22" s="438">
        <v>2</v>
      </c>
      <c r="F22" s="439"/>
      <c r="G22" s="438">
        <v>0.5</v>
      </c>
      <c r="H22" s="439"/>
      <c r="I22" s="438">
        <f t="shared" si="0"/>
        <v>0.5</v>
      </c>
      <c r="J22" s="439"/>
      <c r="K22" s="438">
        <f t="shared" si="1"/>
        <v>0.5</v>
      </c>
      <c r="L22" s="439"/>
      <c r="M22" s="438">
        <f t="shared" si="2"/>
        <v>0.5</v>
      </c>
      <c r="N22" s="439"/>
    </row>
    <row r="23" spans="1:14" ht="15.75" customHeight="1">
      <c r="A23" s="265">
        <v>13</v>
      </c>
      <c r="B23" s="267" t="s">
        <v>210</v>
      </c>
      <c r="C23" s="265" t="s">
        <v>211</v>
      </c>
      <c r="D23" s="268">
        <v>52000</v>
      </c>
      <c r="E23" s="438">
        <v>3000</v>
      </c>
      <c r="F23" s="439"/>
      <c r="G23" s="438">
        <v>750</v>
      </c>
      <c r="H23" s="439"/>
      <c r="I23" s="438">
        <f t="shared" si="0"/>
        <v>750</v>
      </c>
      <c r="J23" s="439"/>
      <c r="K23" s="438">
        <f t="shared" si="1"/>
        <v>750</v>
      </c>
      <c r="L23" s="439"/>
      <c r="M23" s="438">
        <f t="shared" si="2"/>
        <v>750</v>
      </c>
      <c r="N23" s="439"/>
    </row>
    <row r="24" spans="1:14" ht="15.75" customHeight="1">
      <c r="A24" s="265">
        <v>14</v>
      </c>
      <c r="B24" s="267" t="s">
        <v>216</v>
      </c>
      <c r="C24" s="265" t="s">
        <v>211</v>
      </c>
      <c r="D24" s="268">
        <v>46000</v>
      </c>
      <c r="E24" s="438">
        <v>1200</v>
      </c>
      <c r="F24" s="439"/>
      <c r="G24" s="438">
        <v>300</v>
      </c>
      <c r="H24" s="439"/>
      <c r="I24" s="438">
        <f t="shared" si="0"/>
        <v>300</v>
      </c>
      <c r="J24" s="439"/>
      <c r="K24" s="438">
        <f t="shared" si="1"/>
        <v>300</v>
      </c>
      <c r="L24" s="439"/>
      <c r="M24" s="438">
        <f t="shared" si="2"/>
        <v>300</v>
      </c>
      <c r="N24" s="439"/>
    </row>
    <row r="25" spans="1:14" ht="15.75" customHeight="1">
      <c r="A25" s="265">
        <v>15</v>
      </c>
      <c r="B25" s="267" t="s">
        <v>217</v>
      </c>
      <c r="C25" s="265" t="s">
        <v>211</v>
      </c>
      <c r="D25" s="268">
        <v>42500</v>
      </c>
      <c r="E25" s="438">
        <v>200</v>
      </c>
      <c r="F25" s="439"/>
      <c r="G25" s="438">
        <v>50</v>
      </c>
      <c r="H25" s="439"/>
      <c r="I25" s="438">
        <f t="shared" si="0"/>
        <v>50</v>
      </c>
      <c r="J25" s="439"/>
      <c r="K25" s="438">
        <f t="shared" si="1"/>
        <v>50</v>
      </c>
      <c r="L25" s="439"/>
      <c r="M25" s="438">
        <f t="shared" si="2"/>
        <v>50</v>
      </c>
      <c r="N25" s="439"/>
    </row>
    <row r="26" spans="1:14" ht="15.75" customHeight="1">
      <c r="A26" s="265">
        <v>16</v>
      </c>
      <c r="B26" s="267" t="s">
        <v>219</v>
      </c>
      <c r="C26" s="265" t="s">
        <v>1</v>
      </c>
      <c r="D26" s="268">
        <v>11900</v>
      </c>
      <c r="E26" s="438">
        <v>600</v>
      </c>
      <c r="F26" s="439"/>
      <c r="G26" s="438">
        <v>150</v>
      </c>
      <c r="H26" s="439"/>
      <c r="I26" s="438">
        <f t="shared" si="0"/>
        <v>150</v>
      </c>
      <c r="J26" s="439"/>
      <c r="K26" s="438">
        <f t="shared" si="1"/>
        <v>150</v>
      </c>
      <c r="L26" s="439"/>
      <c r="M26" s="438">
        <f t="shared" si="2"/>
        <v>150</v>
      </c>
      <c r="N26" s="439"/>
    </row>
    <row r="27" spans="1:14" ht="15.75" customHeight="1">
      <c r="A27" s="265">
        <v>17</v>
      </c>
      <c r="B27" s="267" t="s">
        <v>220</v>
      </c>
      <c r="C27" s="265" t="s">
        <v>1</v>
      </c>
      <c r="D27" s="268">
        <v>89500</v>
      </c>
      <c r="E27" s="438">
        <v>1200</v>
      </c>
      <c r="F27" s="439"/>
      <c r="G27" s="438">
        <v>300</v>
      </c>
      <c r="H27" s="439"/>
      <c r="I27" s="438">
        <f t="shared" si="0"/>
        <v>300</v>
      </c>
      <c r="J27" s="439"/>
      <c r="K27" s="438">
        <f t="shared" si="1"/>
        <v>300</v>
      </c>
      <c r="L27" s="439"/>
      <c r="M27" s="438">
        <f t="shared" si="2"/>
        <v>300</v>
      </c>
      <c r="N27" s="439"/>
    </row>
    <row r="28" spans="1:14" ht="15.75" customHeight="1">
      <c r="A28" s="265">
        <v>18</v>
      </c>
      <c r="B28" s="267" t="s">
        <v>221</v>
      </c>
      <c r="C28" s="265" t="s">
        <v>1</v>
      </c>
      <c r="D28" s="268">
        <v>89700</v>
      </c>
      <c r="E28" s="438">
        <v>400</v>
      </c>
      <c r="F28" s="439"/>
      <c r="G28" s="438">
        <v>100</v>
      </c>
      <c r="H28" s="439"/>
      <c r="I28" s="438">
        <f t="shared" si="0"/>
        <v>100</v>
      </c>
      <c r="J28" s="439"/>
      <c r="K28" s="438">
        <f t="shared" si="1"/>
        <v>100</v>
      </c>
      <c r="L28" s="439"/>
      <c r="M28" s="438">
        <f t="shared" si="2"/>
        <v>100</v>
      </c>
      <c r="N28" s="439"/>
    </row>
    <row r="29" spans="1:14" ht="15.75" customHeight="1">
      <c r="A29" s="265">
        <v>19</v>
      </c>
      <c r="B29" s="267" t="s">
        <v>222</v>
      </c>
      <c r="C29" s="265" t="s">
        <v>211</v>
      </c>
      <c r="D29" s="268">
        <v>89700</v>
      </c>
      <c r="E29" s="438">
        <f>G29*4</f>
        <v>800</v>
      </c>
      <c r="F29" s="439"/>
      <c r="G29" s="438">
        <v>200</v>
      </c>
      <c r="H29" s="439"/>
      <c r="I29" s="438">
        <f t="shared" si="0"/>
        <v>200</v>
      </c>
      <c r="J29" s="439"/>
      <c r="K29" s="438">
        <f t="shared" si="1"/>
        <v>200</v>
      </c>
      <c r="L29" s="439"/>
      <c r="M29" s="438">
        <f t="shared" si="2"/>
        <v>200</v>
      </c>
      <c r="N29" s="439"/>
    </row>
    <row r="30" spans="1:14" ht="15.75" customHeight="1">
      <c r="A30" s="265">
        <v>20</v>
      </c>
      <c r="B30" s="267" t="s">
        <v>223</v>
      </c>
      <c r="C30" s="265" t="s">
        <v>211</v>
      </c>
      <c r="D30" s="268">
        <v>247000</v>
      </c>
      <c r="E30" s="438">
        <v>240</v>
      </c>
      <c r="F30" s="439"/>
      <c r="G30" s="438">
        <v>60</v>
      </c>
      <c r="H30" s="439"/>
      <c r="I30" s="438">
        <f t="shared" si="0"/>
        <v>60</v>
      </c>
      <c r="J30" s="439"/>
      <c r="K30" s="438">
        <f t="shared" si="1"/>
        <v>60</v>
      </c>
      <c r="L30" s="439"/>
      <c r="M30" s="438">
        <f t="shared" si="2"/>
        <v>60</v>
      </c>
      <c r="N30" s="439"/>
    </row>
    <row r="31" spans="1:14" ht="15.75" customHeight="1">
      <c r="A31" s="265">
        <v>21</v>
      </c>
      <c r="B31" s="267" t="s">
        <v>224</v>
      </c>
      <c r="C31" s="265" t="s">
        <v>1</v>
      </c>
      <c r="D31" s="268">
        <v>53600</v>
      </c>
      <c r="E31" s="438">
        <v>600</v>
      </c>
      <c r="F31" s="439"/>
      <c r="G31" s="438">
        <v>150</v>
      </c>
      <c r="H31" s="439"/>
      <c r="I31" s="438">
        <f t="shared" si="0"/>
        <v>150</v>
      </c>
      <c r="J31" s="439"/>
      <c r="K31" s="438">
        <f t="shared" si="1"/>
        <v>150</v>
      </c>
      <c r="L31" s="439"/>
      <c r="M31" s="438">
        <f t="shared" si="2"/>
        <v>150</v>
      </c>
      <c r="N31" s="439"/>
    </row>
    <row r="32" spans="1:14" ht="15.75" customHeight="1">
      <c r="A32" s="265">
        <v>22</v>
      </c>
      <c r="B32" s="267" t="s">
        <v>225</v>
      </c>
      <c r="C32" s="265" t="s">
        <v>1</v>
      </c>
      <c r="D32" s="268">
        <v>42000</v>
      </c>
      <c r="E32" s="438">
        <v>400</v>
      </c>
      <c r="F32" s="439"/>
      <c r="G32" s="438">
        <v>100</v>
      </c>
      <c r="H32" s="439"/>
      <c r="I32" s="438">
        <f t="shared" si="0"/>
        <v>100</v>
      </c>
      <c r="J32" s="439"/>
      <c r="K32" s="438">
        <f t="shared" si="1"/>
        <v>100</v>
      </c>
      <c r="L32" s="439"/>
      <c r="M32" s="438">
        <f t="shared" si="2"/>
        <v>100</v>
      </c>
      <c r="N32" s="439"/>
    </row>
    <row r="33" spans="1:14" ht="15.75" customHeight="1">
      <c r="A33" s="265">
        <v>23</v>
      </c>
      <c r="B33" s="267" t="s">
        <v>226</v>
      </c>
      <c r="C33" s="265" t="s">
        <v>1</v>
      </c>
      <c r="D33" s="268">
        <v>55000</v>
      </c>
      <c r="E33" s="438">
        <v>200</v>
      </c>
      <c r="F33" s="439"/>
      <c r="G33" s="438">
        <v>50</v>
      </c>
      <c r="H33" s="439"/>
      <c r="I33" s="438">
        <f t="shared" si="0"/>
        <v>50</v>
      </c>
      <c r="J33" s="439"/>
      <c r="K33" s="438">
        <f t="shared" si="1"/>
        <v>50</v>
      </c>
      <c r="L33" s="439"/>
      <c r="M33" s="438">
        <f t="shared" si="2"/>
        <v>50</v>
      </c>
      <c r="N33" s="439"/>
    </row>
    <row r="34" spans="1:14" ht="15.75" customHeight="1">
      <c r="A34" s="265">
        <v>24</v>
      </c>
      <c r="B34" s="267" t="s">
        <v>227</v>
      </c>
      <c r="C34" s="265" t="s">
        <v>1</v>
      </c>
      <c r="D34" s="268">
        <v>70000</v>
      </c>
      <c r="E34" s="438">
        <v>180</v>
      </c>
      <c r="F34" s="439"/>
      <c r="G34" s="438">
        <v>45</v>
      </c>
      <c r="H34" s="439"/>
      <c r="I34" s="438">
        <f t="shared" si="0"/>
        <v>45</v>
      </c>
      <c r="J34" s="439"/>
      <c r="K34" s="438">
        <f t="shared" si="1"/>
        <v>45</v>
      </c>
      <c r="L34" s="439"/>
      <c r="M34" s="438">
        <f t="shared" si="2"/>
        <v>45</v>
      </c>
      <c r="N34" s="439"/>
    </row>
    <row r="35" spans="1:14" ht="15.75" customHeight="1">
      <c r="A35" s="265">
        <v>25</v>
      </c>
      <c r="B35" s="267" t="s">
        <v>228</v>
      </c>
      <c r="C35" s="265" t="s">
        <v>1</v>
      </c>
      <c r="D35" s="268">
        <v>220000</v>
      </c>
      <c r="E35" s="438">
        <v>240</v>
      </c>
      <c r="F35" s="439"/>
      <c r="G35" s="438">
        <v>60</v>
      </c>
      <c r="H35" s="439"/>
      <c r="I35" s="438">
        <f t="shared" si="0"/>
        <v>60</v>
      </c>
      <c r="J35" s="439"/>
      <c r="K35" s="438">
        <f t="shared" si="1"/>
        <v>60</v>
      </c>
      <c r="L35" s="439"/>
      <c r="M35" s="438">
        <f t="shared" si="2"/>
        <v>60</v>
      </c>
      <c r="N35" s="439"/>
    </row>
    <row r="36" spans="1:14" ht="15.75" customHeight="1">
      <c r="A36" s="265">
        <v>26</v>
      </c>
      <c r="B36" s="267" t="s">
        <v>229</v>
      </c>
      <c r="C36" s="265" t="s">
        <v>1</v>
      </c>
      <c r="D36" s="268">
        <v>110000</v>
      </c>
      <c r="E36" s="438">
        <v>240</v>
      </c>
      <c r="F36" s="439"/>
      <c r="G36" s="438">
        <v>60</v>
      </c>
      <c r="H36" s="439"/>
      <c r="I36" s="438">
        <f t="shared" si="0"/>
        <v>60</v>
      </c>
      <c r="J36" s="439"/>
      <c r="K36" s="438">
        <f t="shared" si="1"/>
        <v>60</v>
      </c>
      <c r="L36" s="439"/>
      <c r="M36" s="438">
        <f t="shared" si="2"/>
        <v>60</v>
      </c>
      <c r="N36" s="439"/>
    </row>
    <row r="37" spans="1:14" ht="15.75" customHeight="1">
      <c r="A37" s="265">
        <v>27</v>
      </c>
      <c r="B37" s="267" t="s">
        <v>230</v>
      </c>
      <c r="C37" s="265" t="s">
        <v>1</v>
      </c>
      <c r="D37" s="268">
        <v>38000</v>
      </c>
      <c r="E37" s="438">
        <v>600</v>
      </c>
      <c r="F37" s="439"/>
      <c r="G37" s="438">
        <v>150</v>
      </c>
      <c r="H37" s="439"/>
      <c r="I37" s="438">
        <f t="shared" si="0"/>
        <v>150</v>
      </c>
      <c r="J37" s="439"/>
      <c r="K37" s="438">
        <f t="shared" si="1"/>
        <v>150</v>
      </c>
      <c r="L37" s="439"/>
      <c r="M37" s="438">
        <f t="shared" si="2"/>
        <v>150</v>
      </c>
      <c r="N37" s="439"/>
    </row>
    <row r="38" spans="1:14" ht="15.75" customHeight="1">
      <c r="A38" s="265">
        <v>28</v>
      </c>
      <c r="B38" s="267" t="s">
        <v>231</v>
      </c>
      <c r="C38" s="265" t="s">
        <v>1</v>
      </c>
      <c r="D38" s="268">
        <v>32000</v>
      </c>
      <c r="E38" s="438">
        <v>300</v>
      </c>
      <c r="F38" s="439"/>
      <c r="G38" s="438">
        <v>75</v>
      </c>
      <c r="H38" s="439"/>
      <c r="I38" s="438">
        <f t="shared" si="0"/>
        <v>75</v>
      </c>
      <c r="J38" s="439"/>
      <c r="K38" s="438">
        <f t="shared" si="1"/>
        <v>75</v>
      </c>
      <c r="L38" s="439"/>
      <c r="M38" s="438">
        <f t="shared" si="2"/>
        <v>75</v>
      </c>
      <c r="N38" s="439"/>
    </row>
    <row r="39" spans="1:14" ht="15.75" customHeight="1">
      <c r="A39" s="265">
        <v>29</v>
      </c>
      <c r="B39" s="267" t="s">
        <v>232</v>
      </c>
      <c r="C39" s="265" t="s">
        <v>1</v>
      </c>
      <c r="D39" s="268">
        <v>32000</v>
      </c>
      <c r="E39" s="438">
        <v>400</v>
      </c>
      <c r="F39" s="439"/>
      <c r="G39" s="438">
        <v>100</v>
      </c>
      <c r="H39" s="439"/>
      <c r="I39" s="438">
        <f t="shared" si="0"/>
        <v>100</v>
      </c>
      <c r="J39" s="439"/>
      <c r="K39" s="438">
        <f t="shared" si="1"/>
        <v>100</v>
      </c>
      <c r="L39" s="439"/>
      <c r="M39" s="438">
        <f t="shared" si="2"/>
        <v>100</v>
      </c>
      <c r="N39" s="439"/>
    </row>
    <row r="40" spans="1:14" ht="15.75" customHeight="1">
      <c r="A40" s="265">
        <v>30</v>
      </c>
      <c r="B40" s="267" t="s">
        <v>233</v>
      </c>
      <c r="C40" s="265" t="s">
        <v>211</v>
      </c>
      <c r="D40" s="268">
        <v>45000</v>
      </c>
      <c r="E40" s="438">
        <v>100</v>
      </c>
      <c r="F40" s="439"/>
      <c r="G40" s="438">
        <v>25</v>
      </c>
      <c r="H40" s="439"/>
      <c r="I40" s="438">
        <f t="shared" si="0"/>
        <v>25</v>
      </c>
      <c r="J40" s="439"/>
      <c r="K40" s="438">
        <f t="shared" si="1"/>
        <v>25</v>
      </c>
      <c r="L40" s="439"/>
      <c r="M40" s="438">
        <f t="shared" si="2"/>
        <v>25</v>
      </c>
      <c r="N40" s="439"/>
    </row>
    <row r="41" spans="1:14" ht="15.75" customHeight="1">
      <c r="A41" s="265">
        <v>31</v>
      </c>
      <c r="B41" s="267" t="s">
        <v>234</v>
      </c>
      <c r="C41" s="265" t="s">
        <v>211</v>
      </c>
      <c r="D41" s="268">
        <v>83000</v>
      </c>
      <c r="E41" s="438">
        <v>100</v>
      </c>
      <c r="F41" s="439"/>
      <c r="G41" s="438">
        <v>25</v>
      </c>
      <c r="H41" s="439"/>
      <c r="I41" s="438">
        <f t="shared" si="0"/>
        <v>25</v>
      </c>
      <c r="J41" s="439"/>
      <c r="K41" s="438">
        <f t="shared" si="1"/>
        <v>25</v>
      </c>
      <c r="L41" s="439"/>
      <c r="M41" s="438">
        <f t="shared" si="2"/>
        <v>25</v>
      </c>
      <c r="N41" s="439"/>
    </row>
    <row r="42" spans="1:14" ht="15.75" customHeight="1">
      <c r="A42" s="265">
        <v>32</v>
      </c>
      <c r="B42" s="267" t="s">
        <v>235</v>
      </c>
      <c r="C42" s="265" t="s">
        <v>211</v>
      </c>
      <c r="D42" s="268">
        <v>371800</v>
      </c>
      <c r="E42" s="438">
        <v>80</v>
      </c>
      <c r="F42" s="439"/>
      <c r="G42" s="438">
        <v>20</v>
      </c>
      <c r="H42" s="439"/>
      <c r="I42" s="438">
        <f t="shared" si="0"/>
        <v>20</v>
      </c>
      <c r="J42" s="439"/>
      <c r="K42" s="438">
        <f t="shared" si="1"/>
        <v>20</v>
      </c>
      <c r="L42" s="439"/>
      <c r="M42" s="438">
        <f t="shared" si="2"/>
        <v>20</v>
      </c>
      <c r="N42" s="439"/>
    </row>
    <row r="43" spans="1:14" ht="15.75" customHeight="1">
      <c r="A43" s="265">
        <v>33</v>
      </c>
      <c r="B43" s="267" t="s">
        <v>238</v>
      </c>
      <c r="C43" s="265" t="s">
        <v>1</v>
      </c>
      <c r="D43" s="268">
        <v>68000</v>
      </c>
      <c r="E43" s="438">
        <v>20</v>
      </c>
      <c r="F43" s="439"/>
      <c r="G43" s="438">
        <v>5</v>
      </c>
      <c r="H43" s="439"/>
      <c r="I43" s="438">
        <f t="shared" si="0"/>
        <v>5</v>
      </c>
      <c r="J43" s="439"/>
      <c r="K43" s="438">
        <f t="shared" si="1"/>
        <v>5</v>
      </c>
      <c r="L43" s="439"/>
      <c r="M43" s="438">
        <f t="shared" si="2"/>
        <v>5</v>
      </c>
      <c r="N43" s="439"/>
    </row>
    <row r="44" spans="1:14" ht="15.75" customHeight="1">
      <c r="A44" s="265">
        <v>34</v>
      </c>
      <c r="B44" s="269" t="s">
        <v>240</v>
      </c>
      <c r="C44" s="270" t="s">
        <v>1</v>
      </c>
      <c r="D44" s="271">
        <v>440000</v>
      </c>
      <c r="E44" s="438">
        <v>20</v>
      </c>
      <c r="F44" s="439"/>
      <c r="G44" s="438">
        <v>5</v>
      </c>
      <c r="H44" s="439"/>
      <c r="I44" s="438">
        <f t="shared" si="0"/>
        <v>5</v>
      </c>
      <c r="J44" s="439"/>
      <c r="K44" s="438">
        <f t="shared" si="1"/>
        <v>5</v>
      </c>
      <c r="L44" s="439"/>
      <c r="M44" s="438">
        <f t="shared" si="2"/>
        <v>5</v>
      </c>
      <c r="N44" s="439"/>
    </row>
    <row r="45" spans="1:14" ht="15.75" customHeight="1">
      <c r="A45" s="265">
        <v>35</v>
      </c>
      <c r="B45" s="267" t="s">
        <v>188</v>
      </c>
      <c r="C45" s="270" t="s">
        <v>1</v>
      </c>
      <c r="D45" s="268">
        <v>31000</v>
      </c>
      <c r="E45" s="438">
        <v>10</v>
      </c>
      <c r="F45" s="439"/>
      <c r="G45" s="438">
        <v>4</v>
      </c>
      <c r="H45" s="439"/>
      <c r="I45" s="438">
        <v>4</v>
      </c>
      <c r="J45" s="439"/>
      <c r="K45" s="438">
        <v>2</v>
      </c>
      <c r="L45" s="439"/>
      <c r="M45" s="444" t="e">
        <f>#REF!*D45</f>
        <v>#REF!</v>
      </c>
      <c r="N45" s="445"/>
    </row>
    <row r="46" spans="1:14" ht="15.75" customHeight="1">
      <c r="A46" s="265">
        <v>36</v>
      </c>
      <c r="B46" s="267" t="s">
        <v>189</v>
      </c>
      <c r="C46" s="270" t="s">
        <v>1</v>
      </c>
      <c r="D46" s="268">
        <v>31000</v>
      </c>
      <c r="E46" s="438">
        <v>10</v>
      </c>
      <c r="F46" s="439"/>
      <c r="G46" s="438">
        <v>4</v>
      </c>
      <c r="H46" s="439"/>
      <c r="I46" s="438">
        <v>4</v>
      </c>
      <c r="J46" s="439"/>
      <c r="K46" s="438">
        <v>2</v>
      </c>
      <c r="L46" s="439"/>
      <c r="M46" s="444" t="e">
        <f>#REF!*D46</f>
        <v>#REF!</v>
      </c>
      <c r="N46" s="445"/>
    </row>
    <row r="47" spans="1:14" ht="15.75" customHeight="1">
      <c r="A47" s="265">
        <v>37</v>
      </c>
      <c r="B47" s="267" t="s">
        <v>190</v>
      </c>
      <c r="C47" s="270" t="s">
        <v>1</v>
      </c>
      <c r="D47" s="268">
        <v>31000</v>
      </c>
      <c r="E47" s="438">
        <v>10</v>
      </c>
      <c r="F47" s="439"/>
      <c r="G47" s="438">
        <v>4</v>
      </c>
      <c r="H47" s="439"/>
      <c r="I47" s="438">
        <v>4</v>
      </c>
      <c r="J47" s="439"/>
      <c r="K47" s="438">
        <v>2</v>
      </c>
      <c r="L47" s="439"/>
      <c r="M47" s="444" t="e">
        <f>#REF!*D47</f>
        <v>#REF!</v>
      </c>
      <c r="N47" s="445"/>
    </row>
    <row r="48" spans="1:14" ht="15.75" customHeight="1">
      <c r="A48" s="265">
        <v>38</v>
      </c>
      <c r="B48" s="267" t="s">
        <v>191</v>
      </c>
      <c r="C48" s="270" t="s">
        <v>1</v>
      </c>
      <c r="D48" s="268">
        <v>42000</v>
      </c>
      <c r="E48" s="438">
        <v>10</v>
      </c>
      <c r="F48" s="439"/>
      <c r="G48" s="438">
        <v>4</v>
      </c>
      <c r="H48" s="439"/>
      <c r="I48" s="438">
        <v>4</v>
      </c>
      <c r="J48" s="439"/>
      <c r="K48" s="438">
        <v>2</v>
      </c>
      <c r="L48" s="439"/>
      <c r="M48" s="444" t="e">
        <f>#REF!*D48</f>
        <v>#REF!</v>
      </c>
      <c r="N48" s="445"/>
    </row>
    <row r="49" spans="1:14" ht="15.75" customHeight="1">
      <c r="A49" s="265">
        <v>39</v>
      </c>
      <c r="B49" s="267" t="s">
        <v>465</v>
      </c>
      <c r="C49" s="272" t="s">
        <v>2</v>
      </c>
      <c r="D49" s="268">
        <v>12100</v>
      </c>
      <c r="E49" s="438">
        <v>360</v>
      </c>
      <c r="F49" s="439"/>
      <c r="G49" s="438">
        <f>E49/4</f>
        <v>90</v>
      </c>
      <c r="H49" s="439"/>
      <c r="I49" s="438">
        <v>90</v>
      </c>
      <c r="J49" s="439"/>
      <c r="K49" s="438">
        <v>90</v>
      </c>
      <c r="L49" s="439"/>
      <c r="M49" s="438">
        <v>90</v>
      </c>
      <c r="N49" s="439"/>
    </row>
    <row r="50" spans="1:14" ht="15.75" customHeight="1">
      <c r="A50" s="265">
        <v>40</v>
      </c>
      <c r="B50" s="267" t="s">
        <v>192</v>
      </c>
      <c r="C50" s="272" t="s">
        <v>1</v>
      </c>
      <c r="D50" s="268">
        <v>250000</v>
      </c>
      <c r="E50" s="438">
        <v>10</v>
      </c>
      <c r="F50" s="439"/>
      <c r="G50" s="438">
        <v>3</v>
      </c>
      <c r="H50" s="439"/>
      <c r="I50" s="438">
        <v>3</v>
      </c>
      <c r="J50" s="439"/>
      <c r="K50" s="438">
        <v>2</v>
      </c>
      <c r="L50" s="439"/>
      <c r="M50" s="438">
        <v>2</v>
      </c>
      <c r="N50" s="439"/>
    </row>
    <row r="51" spans="1:14" ht="15.75" customHeight="1">
      <c r="A51" s="265">
        <v>41</v>
      </c>
      <c r="B51" s="267" t="s">
        <v>195</v>
      </c>
      <c r="C51" s="272" t="s">
        <v>2</v>
      </c>
      <c r="D51" s="268">
        <v>32500</v>
      </c>
      <c r="E51" s="438">
        <v>10</v>
      </c>
      <c r="F51" s="439"/>
      <c r="G51" s="438">
        <v>3</v>
      </c>
      <c r="H51" s="439"/>
      <c r="I51" s="438">
        <v>3</v>
      </c>
      <c r="J51" s="439"/>
      <c r="K51" s="438">
        <v>3</v>
      </c>
      <c r="L51" s="439"/>
      <c r="M51" s="438">
        <v>1</v>
      </c>
      <c r="N51" s="439"/>
    </row>
    <row r="52" spans="1:14" ht="15.75" customHeight="1">
      <c r="A52" s="265">
        <v>42</v>
      </c>
      <c r="B52" s="267" t="s">
        <v>466</v>
      </c>
      <c r="C52" s="272"/>
      <c r="D52" s="268">
        <v>300000</v>
      </c>
      <c r="E52" s="438">
        <v>2</v>
      </c>
      <c r="F52" s="439"/>
      <c r="G52" s="438">
        <v>1</v>
      </c>
      <c r="H52" s="439"/>
      <c r="I52" s="438">
        <v>1</v>
      </c>
      <c r="J52" s="439"/>
      <c r="K52" s="444" t="e">
        <f>#REF!*D52</f>
        <v>#REF!</v>
      </c>
      <c r="L52" s="445"/>
      <c r="M52" s="444" t="e">
        <f>#REF!*D52</f>
        <v>#REF!</v>
      </c>
      <c r="N52" s="445"/>
    </row>
    <row r="53" spans="1:14" ht="15.75" customHeight="1">
      <c r="A53" s="265">
        <v>43</v>
      </c>
      <c r="B53" s="267" t="s">
        <v>467</v>
      </c>
      <c r="C53" s="272"/>
      <c r="D53" s="268">
        <v>2050000</v>
      </c>
      <c r="E53" s="438">
        <v>70.2</v>
      </c>
      <c r="F53" s="439"/>
      <c r="G53" s="438">
        <f>E53/4</f>
        <v>17.55</v>
      </c>
      <c r="H53" s="439"/>
      <c r="I53" s="438">
        <f>E53/4</f>
        <v>17.55</v>
      </c>
      <c r="J53" s="439"/>
      <c r="K53" s="438">
        <f>E53/4</f>
        <v>17.55</v>
      </c>
      <c r="L53" s="439"/>
      <c r="M53" s="438">
        <f>E53/4</f>
        <v>17.55</v>
      </c>
      <c r="N53" s="439"/>
    </row>
    <row r="54" spans="1:14" ht="15.75" customHeight="1">
      <c r="A54" s="265">
        <v>44</v>
      </c>
      <c r="B54" s="267" t="s">
        <v>468</v>
      </c>
      <c r="C54" s="272"/>
      <c r="D54" s="268">
        <v>1100000</v>
      </c>
      <c r="E54" s="440">
        <v>8</v>
      </c>
      <c r="F54" s="441"/>
      <c r="G54" s="438">
        <f>E54/4</f>
        <v>2</v>
      </c>
      <c r="H54" s="439"/>
      <c r="I54" s="438">
        <v>2</v>
      </c>
      <c r="J54" s="439"/>
      <c r="K54" s="438">
        <v>2</v>
      </c>
      <c r="L54" s="439"/>
      <c r="M54" s="438">
        <v>2</v>
      </c>
      <c r="N54" s="439"/>
    </row>
    <row r="55" spans="1:14" s="275" customFormat="1" ht="15.75" customHeight="1">
      <c r="A55" s="401" t="s">
        <v>198</v>
      </c>
      <c r="B55" s="402"/>
      <c r="C55" s="403"/>
      <c r="D55" s="273"/>
      <c r="E55" s="442">
        <f>SUM(F11:F54)</f>
        <v>0</v>
      </c>
      <c r="F55" s="442"/>
      <c r="G55" s="443">
        <f>SUM(H11:H54)</f>
        <v>0</v>
      </c>
      <c r="H55" s="395"/>
      <c r="I55" s="394">
        <f>SUM(J11:J54)</f>
        <v>0</v>
      </c>
      <c r="J55" s="395"/>
      <c r="K55" s="394">
        <f>SUM(L11:L54)</f>
        <v>0</v>
      </c>
      <c r="L55" s="395"/>
      <c r="M55" s="394">
        <f>SUM(N11:N54)</f>
        <v>0</v>
      </c>
      <c r="N55" s="395"/>
    </row>
    <row r="56" spans="1:10" ht="7.5" customHeight="1">
      <c r="A56" s="276"/>
      <c r="B56" s="276"/>
      <c r="C56" s="276"/>
      <c r="D56" s="264"/>
      <c r="E56" s="263"/>
      <c r="F56" s="277"/>
      <c r="G56" s="263"/>
      <c r="H56" s="262"/>
      <c r="I56" s="263"/>
      <c r="J56" s="262"/>
    </row>
    <row r="57" spans="1:10" ht="7.5" customHeight="1">
      <c r="A57" s="276"/>
      <c r="B57" s="276"/>
      <c r="C57" s="276"/>
      <c r="D57" s="264"/>
      <c r="E57" s="263"/>
      <c r="F57" s="277"/>
      <c r="G57" s="263"/>
      <c r="H57" s="262"/>
      <c r="I57" s="263"/>
      <c r="J57" s="262"/>
    </row>
    <row r="58" spans="1:10" ht="7.5" customHeight="1" hidden="1">
      <c r="A58" s="276"/>
      <c r="B58" s="276"/>
      <c r="C58" s="276"/>
      <c r="D58" s="264"/>
      <c r="E58" s="263"/>
      <c r="F58" s="277"/>
      <c r="G58" s="263"/>
      <c r="H58" s="262"/>
      <c r="I58" s="263"/>
      <c r="J58" s="262"/>
    </row>
    <row r="59" spans="1:10" ht="7.5" customHeight="1" hidden="1">
      <c r="A59" s="276"/>
      <c r="B59" s="276"/>
      <c r="C59" s="276"/>
      <c r="D59" s="264"/>
      <c r="E59" s="263"/>
      <c r="F59" s="277"/>
      <c r="G59" s="263"/>
      <c r="H59" s="262"/>
      <c r="I59" s="263"/>
      <c r="J59" s="262"/>
    </row>
    <row r="60" spans="1:10" ht="26.25" customHeight="1">
      <c r="A60" s="276" t="s">
        <v>589</v>
      </c>
      <c r="B60" s="276"/>
      <c r="C60" s="276"/>
      <c r="D60" s="264"/>
      <c r="E60" s="263"/>
      <c r="F60" s="277"/>
      <c r="G60" s="298" t="s">
        <v>562</v>
      </c>
      <c r="H60" s="262"/>
      <c r="I60" s="263"/>
      <c r="J60" s="262"/>
    </row>
    <row r="61" spans="1:13" ht="21" customHeight="1">
      <c r="A61" s="262" t="s">
        <v>469</v>
      </c>
      <c r="B61" s="276"/>
      <c r="C61" s="276"/>
      <c r="D61" s="276"/>
      <c r="E61" s="263"/>
      <c r="F61" s="277"/>
      <c r="G61" s="278" t="s">
        <v>470</v>
      </c>
      <c r="H61" s="262"/>
      <c r="I61" s="263"/>
      <c r="J61" s="262"/>
      <c r="M61" s="257"/>
    </row>
    <row r="62" spans="1:13" ht="7.5" customHeight="1">
      <c r="A62" s="262"/>
      <c r="B62" s="276"/>
      <c r="C62" s="276"/>
      <c r="D62" s="276"/>
      <c r="E62" s="263"/>
      <c r="F62" s="277"/>
      <c r="G62" s="278"/>
      <c r="H62" s="262"/>
      <c r="I62" s="263"/>
      <c r="J62" s="262"/>
      <c r="M62" s="257"/>
    </row>
    <row r="63" spans="1:13" ht="21" customHeight="1">
      <c r="A63" s="262" t="s">
        <v>392</v>
      </c>
      <c r="B63" s="276"/>
      <c r="C63" s="276"/>
      <c r="D63" s="276"/>
      <c r="E63" s="263"/>
      <c r="F63" s="277"/>
      <c r="G63" s="278" t="s">
        <v>470</v>
      </c>
      <c r="H63" s="262"/>
      <c r="I63" s="263"/>
      <c r="J63" s="262"/>
      <c r="M63" s="257"/>
    </row>
    <row r="64" spans="1:13" ht="7.5" customHeight="1">
      <c r="A64" s="262"/>
      <c r="B64" s="276"/>
      <c r="C64" s="276"/>
      <c r="D64" s="276"/>
      <c r="E64" s="263"/>
      <c r="F64" s="277"/>
      <c r="G64" s="278"/>
      <c r="H64" s="262"/>
      <c r="I64" s="263"/>
      <c r="J64" s="262"/>
      <c r="M64" s="257"/>
    </row>
    <row r="65" spans="1:13" ht="21" customHeight="1">
      <c r="A65" s="262" t="s">
        <v>471</v>
      </c>
      <c r="B65" s="276"/>
      <c r="C65" s="276"/>
      <c r="D65" s="276"/>
      <c r="E65" s="263"/>
      <c r="F65" s="277"/>
      <c r="G65" s="278" t="s">
        <v>472</v>
      </c>
      <c r="H65" s="262"/>
      <c r="I65" s="263"/>
      <c r="J65" s="262"/>
      <c r="M65" s="257"/>
    </row>
    <row r="66" spans="1:13" ht="7.5" customHeight="1">
      <c r="A66" s="262"/>
      <c r="B66" s="276"/>
      <c r="C66" s="276"/>
      <c r="D66" s="276"/>
      <c r="E66" s="263"/>
      <c r="F66" s="277"/>
      <c r="G66" s="278"/>
      <c r="H66" s="262"/>
      <c r="I66" s="263"/>
      <c r="J66" s="262"/>
      <c r="M66" s="257"/>
    </row>
    <row r="67" spans="1:13" ht="21" customHeight="1">
      <c r="A67" s="262" t="s">
        <v>403</v>
      </c>
      <c r="B67" s="276"/>
      <c r="C67" s="276"/>
      <c r="D67" s="276"/>
      <c r="E67" s="263"/>
      <c r="F67" s="277"/>
      <c r="G67" s="278" t="s">
        <v>472</v>
      </c>
      <c r="H67" s="262"/>
      <c r="I67" s="263"/>
      <c r="J67" s="262"/>
      <c r="M67" s="257"/>
    </row>
    <row r="68" spans="1:13" ht="7.5" customHeight="1">
      <c r="A68" s="261"/>
      <c r="G68" s="279"/>
      <c r="M68" s="257"/>
    </row>
  </sheetData>
  <sheetProtection/>
  <mergeCells count="245">
    <mergeCell ref="M49:N49"/>
    <mergeCell ref="M50:N50"/>
    <mergeCell ref="M51:N51"/>
    <mergeCell ref="M52:N52"/>
    <mergeCell ref="M53:N53"/>
    <mergeCell ref="M54:N54"/>
    <mergeCell ref="M43:N43"/>
    <mergeCell ref="M44:N44"/>
    <mergeCell ref="M45:N45"/>
    <mergeCell ref="M46:N46"/>
    <mergeCell ref="M47:N47"/>
    <mergeCell ref="M48:N48"/>
    <mergeCell ref="M37:N37"/>
    <mergeCell ref="M38:N38"/>
    <mergeCell ref="M39:N39"/>
    <mergeCell ref="M40:N40"/>
    <mergeCell ref="M41:N41"/>
    <mergeCell ref="M42:N42"/>
    <mergeCell ref="M31:N31"/>
    <mergeCell ref="M32:N32"/>
    <mergeCell ref="M33:N33"/>
    <mergeCell ref="M34:N34"/>
    <mergeCell ref="M35:N35"/>
    <mergeCell ref="M36:N36"/>
    <mergeCell ref="M25:N25"/>
    <mergeCell ref="M26:N26"/>
    <mergeCell ref="M27:N27"/>
    <mergeCell ref="M28:N28"/>
    <mergeCell ref="M29:N29"/>
    <mergeCell ref="M30:N30"/>
    <mergeCell ref="M19:N19"/>
    <mergeCell ref="M20:N20"/>
    <mergeCell ref="M21:N21"/>
    <mergeCell ref="M22:N22"/>
    <mergeCell ref="M23:N23"/>
    <mergeCell ref="M24:N24"/>
    <mergeCell ref="K55:L55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K49:L49"/>
    <mergeCell ref="K50:L50"/>
    <mergeCell ref="K51:L51"/>
    <mergeCell ref="K52:L52"/>
    <mergeCell ref="K53:L53"/>
    <mergeCell ref="K54:L54"/>
    <mergeCell ref="K43:L43"/>
    <mergeCell ref="K44:L44"/>
    <mergeCell ref="K45:L45"/>
    <mergeCell ref="K46:L46"/>
    <mergeCell ref="K47:L47"/>
    <mergeCell ref="K48:L48"/>
    <mergeCell ref="K37:L37"/>
    <mergeCell ref="K38:L38"/>
    <mergeCell ref="K39:L39"/>
    <mergeCell ref="K40:L40"/>
    <mergeCell ref="K41:L41"/>
    <mergeCell ref="K42:L42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K19:L19"/>
    <mergeCell ref="K20:L20"/>
    <mergeCell ref="K21:L21"/>
    <mergeCell ref="K22:L22"/>
    <mergeCell ref="K23:L23"/>
    <mergeCell ref="K24:L24"/>
    <mergeCell ref="I54:J54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I48:J48"/>
    <mergeCell ref="I49:J49"/>
    <mergeCell ref="I50:J50"/>
    <mergeCell ref="I51:J51"/>
    <mergeCell ref="I52:J52"/>
    <mergeCell ref="I53:J53"/>
    <mergeCell ref="I42:J42"/>
    <mergeCell ref="I43:J43"/>
    <mergeCell ref="I44:J44"/>
    <mergeCell ref="I45:J45"/>
    <mergeCell ref="I46:J46"/>
    <mergeCell ref="I47:J47"/>
    <mergeCell ref="I36:J36"/>
    <mergeCell ref="I37:J37"/>
    <mergeCell ref="I38:J38"/>
    <mergeCell ref="I39:J39"/>
    <mergeCell ref="I40:J40"/>
    <mergeCell ref="I41:J41"/>
    <mergeCell ref="I30:J30"/>
    <mergeCell ref="I31:J31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G54:H54"/>
    <mergeCell ref="G55:H55"/>
    <mergeCell ref="I10:J10"/>
    <mergeCell ref="I11:J11"/>
    <mergeCell ref="I12:J12"/>
    <mergeCell ref="I13:J13"/>
    <mergeCell ref="I14:J14"/>
    <mergeCell ref="I15:J15"/>
    <mergeCell ref="I16:J16"/>
    <mergeCell ref="I17:J17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E54:F54"/>
    <mergeCell ref="E55:F55"/>
    <mergeCell ref="G10:H10"/>
    <mergeCell ref="G11:H11"/>
    <mergeCell ref="G12:H12"/>
    <mergeCell ref="G13:H13"/>
    <mergeCell ref="G14:H14"/>
    <mergeCell ref="G15:H15"/>
    <mergeCell ref="G16:H16"/>
    <mergeCell ref="G17:H17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A55:C55"/>
    <mergeCell ref="I55:J55"/>
    <mergeCell ref="G9:H9"/>
    <mergeCell ref="A1:B1"/>
    <mergeCell ref="A3:C3"/>
    <mergeCell ref="A4:C4"/>
    <mergeCell ref="I9:J9"/>
    <mergeCell ref="E10:F10"/>
    <mergeCell ref="E11:F11"/>
    <mergeCell ref="M55:N55"/>
    <mergeCell ref="A7:N7"/>
    <mergeCell ref="A6:N6"/>
    <mergeCell ref="A9:A10"/>
    <mergeCell ref="B9:B10"/>
    <mergeCell ref="C9:C10"/>
    <mergeCell ref="K9:L9"/>
    <mergeCell ref="M9:N9"/>
    <mergeCell ref="D9:D10"/>
    <mergeCell ref="E9:F9"/>
  </mergeCells>
  <printOptions/>
  <pageMargins left="0.1968503937007874" right="0.1968503937007874" top="0.2362204724409449" bottom="0.2362204724409449" header="0.2755905511811024" footer="0.275590551181102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2021-12-13T04:56:41Z</cp:lastPrinted>
  <dcterms:created xsi:type="dcterms:W3CDTF">2020-11-16T05:43:07Z</dcterms:created>
  <dcterms:modified xsi:type="dcterms:W3CDTF">2021-12-21T07:55:00Z</dcterms:modified>
  <cp:category/>
  <cp:version/>
  <cp:contentType/>
  <cp:contentStatus/>
</cp:coreProperties>
</file>